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038" documentId="13_ncr:1_{F6CB121F-512D-4AA6-A0C1-0FB36C537598}" xr6:coauthVersionLast="47" xr6:coauthVersionMax="47" xr10:uidLastSave="{D3E851EF-6D6A-4C5D-84C4-51D8F1D8FE8D}"/>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16" i="5"/>
  <c r="J16" i="5"/>
  <c r="I16" i="5"/>
  <c r="G16" i="5"/>
  <c r="B16"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L7" i="6"/>
  <c r="B8"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<sst xmlns="http://schemas.openxmlformats.org/spreadsheetml/2006/main" count="178595" uniqueCount="39079">
  <si>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</si>
  <si>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</si>
  <si>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</si>
  <si>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</si>
  <si>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</si>
  <si>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</si>
  <si>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</si>
  <si>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</si>
  <si>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</si>
  <si>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</si>
  <si>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</si>
  <si>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</si>
  <si>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</si>
  <si>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</si>
  <si>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</si>
  <si>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</si>
  <si>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</si>
  <si>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</si>
  <si>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</si>
  <si>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</si>
  <si>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</si>
  <si>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</si>
  <si>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</si>
  <si>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</si>
  <si>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</si>
  <si>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</si>
  <si>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</si>
  <si>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</si>
  <si>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</si>
  <si>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</si>
  <si>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</si>
  <si>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</si>
  <si>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</si>
  <si>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</si>
  <si>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</si>
  <si>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</si>
  <si>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</si>
  <si>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</si>
  <si>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</si>
  <si>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</si>
  <si>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</si>
  <si>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</si>
  <si>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</si>
  <si>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</si>
  <si>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</si>
  <si>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</si>
  <si>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</si>
  <si>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</si>
  <si>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</si>
  <si>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</si>
  <si>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</si>
  <si>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</si>
  <si>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</si>
  <si>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</si>
  <si>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</si>
  <si>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</si>
  <si>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</si>
  <si>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</si>
  <si>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</si>
  <si>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</si>
  <si>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</si>
  <si>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</si>
  <si>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</si>
  <si>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</si>
  <si>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</si>
  <si>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</si>
  <si>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</si>
  <si>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</si>
  <si>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</si>
  <si>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</si>
  <si>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</si>
  <si>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</si>
  <si>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</si>
  <si>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</si>
  <si>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</si>
  <si>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</si>
  <si>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</si>
  <si>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</si>
  <si>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</si>
  <si>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</si>
  <si>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</si>
  <si>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</si>
  <si>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</si>
  <si>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</si>
  <si>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</si>
  <si>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</si>
  <si>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</si>
  <si>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</si>
  <si>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</si>
  <si>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</si>
  <si>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</si>
  <si>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</si>
  <si>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</si>
  <si>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</si>
  <si>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</si>
  <si>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</si>
  <si>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</si>
  <si>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</si>
  <si>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</si>
  <si>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</si>
  <si>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</si>
  <si>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</si>
  <si>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</si>
  <si>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</si>
  <si>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</si>
  <si>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</si>
  <si>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</si>
  <si>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</si>
  <si>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</si>
  <si>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</si>
  <si>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</si>
  <si>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</si>
  <si>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</si>
  <si>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</si>
  <si>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</si>
  <si>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</si>
  <si>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</si>
  <si>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</si>
  <si>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</si>
  <si>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</si>
  <si>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</si>
  <si>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</si>
  <si>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</si>
  <si>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</si>
  <si>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</si>
  <si>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</si>
  <si>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</si>
  <si>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</si>
  <si>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</si>
  <si>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</si>
  <si>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</si>
  <si>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</si>
  <si>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</si>
  <si>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</si>
  <si>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</si>
  <si>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</si>
  <si>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</si>
  <si>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</si>
  <si>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</si>
  <si>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</si>
  <si>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</si>
  <si>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</si>
  <si>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</si>
  <si>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</si>
  <si>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</si>
  <si>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</si>
  <si>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</si>
  <si>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</si>
  <si>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</si>
  <si>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</si>
  <si>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</si>
  <si>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</si>
  <si>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</si>
  <si>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</si>
  <si>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</si>
  <si>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</si>
  <si>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</si>
  <si>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</si>
  <si>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</si>
  <si>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</si>
  <si>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</si>
  <si>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</si>
  <si>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</si>
  <si>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</si>
  <si>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</si>
  <si>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</si>
  <si>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</si>
  <si>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</si>
  <si>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</si>
  <si>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</si>
  <si>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</si>
  <si>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</si>
  <si>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</si>
  <si>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</si>
  <si>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</si>
  <si>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</si>
  <si>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</si>
  <si>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</si>
  <si>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</si>
  <si>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</si>
  <si>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</si>
  <si>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</si>
  <si>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</si>
  <si>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</si>
  <si>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</si>
  <si>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</si>
  <si>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</si>
  <si>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</si>
  <si>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</si>
  <si>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</si>
  <si>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</si>
  <si>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</si>
  <si>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</si>
  <si>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</si>
  <si>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</si>
  <si>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</si>
  <si>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</si>
  <si>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</si>
  <si>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</si>
  <si>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</si>
  <si>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</si>
  <si>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</si>
  <si>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</si>
  <si>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</si>
  <si>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</si>
  <si>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</si>
  <si>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</si>
  <si>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</si>
  <si>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</si>
  <si>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</si>
  <si>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</si>
  <si>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</si>
  <si>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</si>
  <si>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</si>
  <si>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</si>
  <si>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</si>
  <si>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</si>
  <si>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</si>
  <si>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</si>
  <si>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</si>
  <si>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</si>
  <si>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</si>
  <si>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</si>
  <si>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</si>
  <si>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</si>
  <si>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</si>
  <si>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</si>
  <si>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</si>
  <si>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</si>
  <si>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</si>
  <si>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</si>
  <si>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</si>
  <si>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</si>
  <si>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</si>
  <si>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</si>
  <si>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</si>
  <si>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</si>
  <si>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</si>
  <si>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</si>
  <si>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</si>
  <si>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</si>
  <si>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</si>
  <si>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</si>
  <si>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</si>
  <si>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</si>
  <si>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</si>
  <si>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</si>
  <si>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</si>
  <si>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</si>
  <si>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</si>
  <si>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</si>
  <si>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</si>
  <si>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</si>
  <si>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</si>
  <si>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</si>
  <si>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</si>
  <si>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</si>
  <si>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</si>
  <si>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</si>
  <si>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</si>
  <si>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</si>
  <si>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</si>
  <si>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</si>
  <si>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</si>
  <si>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</si>
  <si>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</si>
  <si>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</si>
  <si>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</si>
  <si>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</si>
  <si>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</si>
  <si>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</si>
  <si>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</si>
  <si>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</si>
  <si>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</si>
  <si>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</si>
  <si>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</si>
  <si>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</si>
  <si>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</si>
  <si>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</si>
  <si>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</si>
  <si>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</si>
  <si>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</si>
  <si>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</si>
  <si>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</si>
  <si>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</si>
  <si>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</si>
  <si>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</si>
  <si>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</si>
  <si>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</si>
  <si>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</si>
  <si>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</si>
  <si>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</si>
  <si>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</si>
  <si>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</si>
  <si>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</si>
  <si>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</si>
  <si>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</si>
  <si>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</si>
  <si>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</si>
  <si>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</si>
  <si>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</si>
  <si>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</si>
  <si>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</si>
  <si>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</si>
  <si>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</si>
  <si>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</si>
  <si>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</si>
  <si>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</si>
  <si>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</si>
  <si>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</si>
  <si>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</si>
  <si>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</si>
  <si>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</si>
  <si>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</si>
  <si>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</si>
  <si>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</si>
  <si>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</si>
  <si>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</si>
  <si>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</si>
  <si>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</si>
  <si>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</si>
  <si>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</si>
  <si>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</si>
  <si>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</si>
  <si>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</si>
  <si>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</si>
  <si>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</si>
  <si>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</si>
  <si>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</si>
  <si>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</si>
  <si>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</si>
  <si>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</si>
  <si>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</si>
  <si>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</si>
  <si>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</si>
  <si>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</si>
  <si>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</si>
  <si>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</si>
  <si>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</si>
  <si>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</si>
  <si>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</si>
  <si>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</si>
  <si>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</si>
  <si>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</si>
  <si>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</si>
  <si>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</si>
  <si>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</si>
  <si>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</si>
  <si>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</si>
  <si>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</si>
  <si>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</si>
  <si>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</si>
  <si>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</si>
  <si>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</si>
  <si>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</si>
  <si>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</si>
  <si>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</si>
  <si>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</si>
  <si>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</si>
  <si>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</si>
  <si>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</si>
  <si>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</si>
  <si>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</si>
  <si>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</si>
  <si>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</si>
  <si>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</si>
  <si>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</si>
  <si>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</si>
  <si>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</si>
  <si>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</si>
  <si>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</si>
  <si>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</si>
  <si>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</si>
  <si>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</si>
  <si>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</si>
  <si>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</si>
  <si>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</si>
  <si>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</si>
  <si>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</si>
  <si>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</si>
  <si>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</si>
  <si>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</si>
  <si>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</si>
  <si>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</si>
  <si>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</si>
  <si>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</si>
  <si>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</si>
  <si>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</si>
  <si>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</si>
  <si>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</si>
  <si>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</si>
  <si>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</si>
  <si>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</si>
  <si>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</si>
  <si>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</si>
  <si>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</si>
  <si>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</si>
  <si>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</si>
  <si>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</si>
  <si>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</si>
  <si>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</si>
  <si>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</si>
  <si>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</si>
  <si>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</si>
  <si>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</si>
  <si>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</si>
  <si>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</si>
  <si>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</si>
  <si>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</si>
  <si>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</si>
  <si>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</si>
  <si>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</si>
  <si>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</si>
  <si>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</si>
  <si>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</si>
  <si>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</si>
  <si>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</si>
  <si>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</si>
  <si>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</si>
  <si>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</si>
  <si>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</si>
  <si>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</si>
  <si>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</si>
  <si>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</si>
  <si>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</si>
  <si>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</si>
  <si>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</si>
  <si>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</si>
  <si>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</si>
  <si>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</si>
  <si>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</si>
  <si>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</si>
  <si>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</si>
  <si>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</si>
  <si>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</si>
  <si>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</si>
  <si>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</si>
  <si>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</si>
  <si>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</si>
  <si>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</si>
  <si>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</si>
  <si>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</si>
  <si>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</si>
  <si>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</si>
  <si>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</si>
  <si>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</si>
  <si>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</si>
  <si>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</si>
  <si>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</si>
  <si>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</si>
  <si>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</si>
  <si>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</si>
  <si>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</si>
  <si>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</si>
  <si>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</si>
  <si>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</si>
  <si>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</si>
  <si>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</si>
  <si>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</si>
  <si>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</si>
  <si>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</si>
  <si>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</si>
  <si>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</si>
  <si>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</si>
  <si>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</si>
  <si>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</si>
  <si>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</si>
  <si>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</si>
  <si>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</si>
  <si>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</si>
  <si>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</si>
  <si>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</si>
  <si>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</si>
  <si>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</si>
  <si>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</si>
  <si>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</si>
  <si>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</si>
  <si>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</si>
  <si>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</si>
  <si>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</si>
  <si>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</si>
  <si>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</si>
  <si>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</si>
  <si>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</si>
  <si>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</si>
  <si>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</si>
  <si>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</si>
  <si>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</si>
  <si>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</si>
  <si>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</si>
  <si>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</si>
  <si>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</si>
  <si>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</si>
  <si>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</si>
  <si>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</si>
  <si>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</si>
  <si>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</si>
  <si>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</si>
  <si>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</si>
  <si>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</si>
  <si>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</si>
  <si>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</si>
  <si>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</si>
  <si>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</si>
  <si>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</si>
  <si>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</si>
  <si>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</si>
  <si>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</si>
  <si>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</si>
  <si>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</si>
  <si>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</si>
  <si>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</si>
  <si>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</si>
  <si>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</si>
  <si>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</si>
  <si>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</si>
  <si>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</si>
  <si>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</si>
  <si>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</si>
  <si>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</si>
  <si>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</si>
  <si>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</si>
  <si>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</si>
  <si>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</si>
  <si>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</si>
  <si>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</si>
  <si>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</si>
  <si>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</si>
  <si>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</si>
  <si>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</si>
  <si>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</si>
  <si>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</si>
  <si>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</si>
  <si>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</si>
  <si>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</si>
  <si>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</si>
  <si>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</si>
  <si>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</si>
  <si>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</si>
  <si>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</si>
  <si>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</si>
  <si>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</si>
  <si>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</si>
  <si>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</si>
  <si>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</si>
  <si>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</si>
  <si>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</si>
  <si>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</si>
  <si>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</si>
  <si>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</si>
  <si>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</si>
  <si>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</si>
  <si>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</si>
  <si>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</si>
  <si>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</si>
  <si>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</si>
  <si>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</si>
  <si>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</si>
  <si>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</si>
  <si>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</si>
  <si>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</si>
  <si>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</si>
  <si>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</si>
  <si>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</si>
  <si>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</si>
  <si>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</si>
  <si>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</si>
  <si>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</si>
  <si>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</si>
  <si>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</si>
  <si>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</si>
  <si>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</si>
  <si>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</si>
  <si>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</si>
  <si>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</si>
  <si>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</si>
  <si>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</si>
  <si>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</si>
  <si>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</si>
  <si>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</si>
  <si>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</si>
  <si>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</si>
  <si>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</si>
  <si>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</si>
  <si>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</si>
  <si>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</si>
  <si>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</si>
  <si>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</si>
  <si>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</si>
  <si>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</si>
  <si>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</si>
  <si>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</si>
  <si>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</si>
  <si>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</si>
  <si>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</si>
  <si>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</si>
  <si>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</si>
  <si>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</si>
  <si>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</si>
  <si>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</si>
  <si>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</si>
  <si>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</si>
  <si>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</si>
  <si>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</si>
  <si>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</si>
  <si>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</si>
  <si>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</si>
  <si>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</si>
  <si>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</si>
  <si>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</si>
  <si>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</si>
  <si>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</si>
  <si>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</si>
  <si>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</si>
  <si>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</si>
  <si>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</si>
  <si>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</si>
  <si>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</si>
  <si>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</si>
  <si>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</si>
  <si>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</si>
  <si>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</si>
  <si>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</si>
  <si>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</si>
  <si>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</si>
  <si>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</si>
  <si>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</si>
  <si>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</si>
  <si>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</si>
  <si>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</si>
  <si>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</si>
  <si>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</si>
  <si>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</si>
  <si>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</si>
  <si>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</si>
  <si>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</si>
  <si>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</si>
  <si>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</si>
  <si>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</si>
  <si>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</si>
  <si>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</si>
  <si>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</si>
  <si>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</si>
  <si>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</si>
  <si>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</si>
  <si>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</si>
  <si>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</si>
  <si>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</si>
  <si>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</si>
  <si>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</si>
  <si>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</si>
  <si>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</si>
  <si>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</si>
  <si>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</si>
  <si>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</si>
  <si>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</si>
  <si>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</si>
  <si>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</si>
  <si>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</si>
  <si>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</si>
  <si>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</si>
  <si>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</si>
  <si>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</si>
  <si>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</si>
  <si>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</si>
  <si>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</si>
  <si>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</si>
  <si>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</si>
  <si>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</si>
  <si>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</si>
  <si>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</si>
  <si>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</si>
  <si>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</si>
  <si>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</si>
  <si>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</si>
  <si>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</si>
  <si>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</si>
  <si>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</si>
  <si>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</si>
  <si>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</si>
  <si>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</si>
  <si>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</si>
  <si>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</si>
  <si>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</si>
  <si>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</si>
  <si>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</si>
  <si>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</si>
  <si>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</si>
  <si>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</si>
  <si>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</si>
  <si>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</si>
  <si>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</si>
  <si>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</si>
  <si>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</si>
  <si>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</si>
  <si>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</si>
  <si>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</si>
  <si>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</si>
  <si>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</si>
  <si>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</si>
  <si>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</si>
  <si>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</si>
  <si>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</si>
  <si>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</si>
  <si>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</si>
  <si>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</si>
  <si>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</si>
  <si>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</si>
  <si>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</si>
  <si>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</si>
  <si>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</si>
  <si>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</si>
  <si>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</si>
  <si>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</si>
  <si>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</si>
  <si>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</si>
  <si>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</si>
  <si>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</si>
  <si>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</si>
  <si>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</si>
  <si>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</si>
  <si>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</si>
  <si>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</si>
  <si>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</si>
  <si>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</si>
  <si>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</si>
  <si>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</si>
  <si>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</si>
  <si>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</si>
  <si>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</si>
  <si>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</si>
  <si>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</si>
  <si>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</si>
  <si>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</si>
  <si>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</si>
  <si>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</si>
  <si>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</si>
  <si>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</si>
  <si>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</si>
  <si>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</si>
  <si>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</si>
  <si>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</si>
  <si>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</si>
  <si>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</si>
  <si>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</si>
  <si>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</si>
  <si>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</si>
  <si>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</si>
  <si>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</si>
  <si>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</si>
  <si>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</si>
  <si>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</si>
  <si>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</si>
  <si>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</si>
  <si>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</si>
  <si>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</si>
  <si>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</si>
  <si>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</si>
  <si>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</si>
  <si>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</si>
  <si>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</si>
  <si>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</si>
  <si>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</si>
  <si>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</si>
  <si>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</si>
  <si>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</si>
  <si>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</si>
  <si>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</si>
  <si>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</si>
  <si>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</si>
  <si>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</si>
  <si>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</si>
  <si>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</si>
  <si>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</si>
  <si>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</si>
  <si>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</si>
  <si>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</si>
  <si>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</si>
  <si>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</si>
  <si>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</si>
  <si>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</si>
  <si>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</si>
  <si>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</si>
  <si>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</si>
  <si>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</si>
  <si>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</si>
  <si>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</si>
  <si>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</si>
  <si>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</si>
  <si>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</si>
  <si>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</si>
  <si>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</si>
  <si>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</si>
  <si>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</si>
  <si>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</si>
  <si>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</si>
  <si>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</si>
  <si>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</si>
  <si>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</si>
  <si>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</si>
  <si>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</si>
  <si>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</si>
  <si>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</si>
  <si>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</si>
  <si>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</si>
  <si>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</si>
  <si>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</si>
  <si>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</si>
  <si>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</si>
  <si>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</si>
  <si>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</si>
  <si>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</si>
  <si>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</si>
  <si>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</si>
  <si>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</si>
  <si>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</si>
  <si>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</si>
  <si>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</si>
  <si>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</si>
  <si>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</si>
  <si>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</si>
  <si>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</si>
  <si>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</si>
  <si>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</si>
  <si>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</si>
  <si>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</si>
  <si>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</si>
  <si>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</si>
  <si>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</si>
  <si>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</si>
  <si>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</si>
  <si>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</si>
  <si>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</si>
  <si>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</si>
  <si>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</si>
  <si>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</si>
  <si>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</si>
  <si>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</si>
  <si>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</si>
  <si>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</si>
  <si>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</si>
  <si>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</si>
  <si>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</si>
  <si>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</si>
  <si>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</si>
  <si>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</si>
  <si>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</si>
  <si>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</si>
  <si>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</si>
  <si>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</si>
  <si>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</si>
  <si>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</si>
  <si>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</si>
  <si>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</si>
  <si>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</si>
  <si>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</si>
  <si>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</si>
  <si>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</si>
  <si>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</si>
  <si>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</si>
  <si>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</si>
  <si>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</si>
  <si>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</si>
  <si>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</si>
  <si>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</si>
  <si>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</si>
  <si>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</si>
  <si>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</si>
  <si>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</si>
  <si>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</si>
  <si>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</si>
  <si>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</si>
  <si>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</si>
  <si>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</si>
  <si>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</si>
  <si>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</si>
  <si>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</si>
  <si>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</si>
  <si>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</si>
  <si>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</si>
  <si>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</si>
  <si>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</si>
  <si>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</si>
  <si>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</si>
  <si>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</si>
  <si>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</si>
  <si>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</si>
  <si>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</si>
  <si>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</si>
  <si>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</si>
  <si>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</si>
  <si>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</si>
  <si>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</si>
  <si>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</si>
  <si>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</si>
  <si>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</si>
  <si>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</si>
  <si>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</si>
  <si>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</si>
  <si>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</si>
  <si>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</si>
  <si>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</si>
  <si>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</si>
  <si>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</si>
  <si>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</si>
  <si>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</si>
  <si>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</si>
  <si>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</si>
  <si>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</si>
  <si>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</si>
  <si>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</si>
  <si>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</si>
  <si>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</si>
  <si>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</si>
  <si>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</si>
  <si>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</si>
  <si>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</si>
  <si>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</si>
  <si>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</si>
  <si>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</si>
  <si>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</si>
  <si>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</si>
  <si>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</si>
  <si>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</si>
  <si>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</si>
  <si>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</si>
  <si>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</si>
  <si>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</si>
  <si>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</si>
  <si>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</si>
  <si>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</si>
  <si>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</si>
  <si>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</si>
  <si>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</si>
  <si>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</si>
  <si>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</si>
  <si>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</si>
  <si>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</si>
  <si>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</si>
  <si>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</si>
  <si>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</si>
  <si>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</si>
  <si>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</si>
  <si>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</si>
  <si>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</si>
  <si>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</si>
  <si>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</si>
  <si>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</si>
  <si>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</si>
  <si>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</si>
  <si>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</si>
  <si>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</si>
  <si>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</si>
  <si>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</si>
  <si>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</si>
  <si>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</si>
  <si>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</si>
  <si>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</si>
  <si>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</si>
  <si>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</si>
  <si>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</si>
  <si>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</si>
  <si>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</si>
  <si>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</si>
  <si>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</si>
  <si>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</si>
  <si>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</si>
  <si>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</si>
  <si>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</si>
  <si>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</si>
  <si>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</si>
  <si>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</si>
  <si>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</si>
  <si>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</si>
  <si>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</si>
  <si>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</si>
  <si>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</si>
  <si>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</si>
  <si>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</si>
  <si>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</si>
  <si>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</si>
  <si>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</si>
  <si>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</si>
  <si>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</si>
  <si>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</si>
  <si>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</si>
  <si>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</si>
  <si>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</si>
  <si>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</si>
  <si>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</si>
  <si>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</si>
  <si>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</si>
  <si>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</si>
  <si>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</si>
  <si>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</si>
  <si>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</si>
  <si>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</si>
  <si>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</si>
  <si>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</si>
  <si>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</si>
  <si>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</si>
  <si>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</si>
  <si>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</si>
  <si>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</si>
  <si>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</si>
  <si>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</si>
  <si>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</si>
  <si>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</si>
  <si>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</si>
  <si>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</si>
  <si>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</si>
  <si>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</si>
  <si>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</si>
  <si>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</si>
  <si>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</si>
  <si>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</si>
  <si>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</si>
  <si>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</si>
  <si>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</si>
  <si>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</si>
  <si>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</si>
  <si>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</si>
  <si>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</si>
  <si>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</si>
  <si>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</si>
  <si>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</si>
  <si>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</si>
  <si>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</si>
  <si>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</si>
  <si>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</si>
  <si>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</si>
  <si>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</si>
  <si>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</si>
  <si>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</si>
  <si>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</si>
  <si>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</si>
  <si>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</si>
  <si>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</si>
  <si>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</si>
  <si>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</si>
  <si>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</si>
  <si>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</si>
  <si>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</si>
  <si>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</si>
  <si>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</si>
  <si>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</si>
  <si>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</si>
  <si>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</si>
  <si>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</si>
  <si>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</si>
  <si>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</si>
  <si>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</si>
  <si>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</si>
  <si>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</si>
  <si>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</si>
  <si>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</si>
  <si>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</si>
  <si>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</si>
  <si>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</si>
  <si>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</si>
  <si>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</si>
  <si>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</si>
  <si>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</si>
  <si>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</si>
  <si>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</si>
  <si>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</si>
  <si>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</si>
  <si>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</si>
  <si>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</si>
  <si>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</si>
  <si>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</si>
  <si>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</si>
  <si>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</si>
  <si>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</si>
  <si>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</si>
  <si>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</si>
  <si>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</si>
  <si>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</si>
  <si>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</si>
  <si>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</si>
  <si>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</si>
  <si>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</si>
  <si>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</si>
  <si>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</si>
  <si>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</si>
  <si>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</si>
  <si>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</si>
  <si>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</si>
  <si>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</si>
  <si>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</si>
  <si>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</si>
  <si>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</si>
  <si>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</si>
  <si>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</si>
  <si>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</si>
  <si>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</si>
  <si>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</si>
  <si>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</si>
  <si>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</si>
  <si>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</si>
  <si>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</si>
  <si>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</si>
  <si>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</si>
  <si>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</si>
  <si>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</si>
  <si>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</si>
  <si>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</si>
  <si>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</si>
  <si>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</si>
  <si>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</si>
  <si>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</si>
  <si>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</si>
  <si>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</si>
  <si>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</si>
  <si>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</si>
  <si>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</si>
  <si>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</si>
  <si>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</si>
  <si>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</si>
  <si>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</si>
  <si>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</si>
  <si>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</si>
  <si>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</si>
  <si>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</si>
  <si>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</si>
  <si>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</si>
  <si>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</si>
  <si>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</si>
  <si>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</si>
  <si>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</si>
  <si>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</si>
  <si>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</si>
  <si>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</si>
  <si>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</si>
  <si>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</si>
  <si>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</si>
  <si>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</si>
  <si>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</si>
  <si>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</si>
  <si>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</si>
  <si>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</si>
  <si>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</si>
  <si>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</si>
  <si>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</si>
  <si>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</si>
  <si>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</si>
  <si>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</si>
  <si>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</si>
  <si>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</si>
  <si>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</si>
  <si>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</si>
  <si>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</si>
  <si>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</si>
  <si>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</si>
  <si>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</si>
  <si>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</si>
  <si>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</si>
  <si>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</si>
  <si>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</si>
  <si>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</si>
  <si>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</si>
  <si>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</si>
  <si>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</si>
  <si>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</si>
  <si>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</si>
  <si>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</si>
  <si>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</si>
  <si>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</si>
  <si>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</si>
  <si>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</si>
  <si>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</si>
  <si>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</si>
  <si>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</si>
  <si>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</si>
  <si>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</si>
  <si>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</si>
  <si>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</si>
  <si>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</si>
  <si>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</si>
  <si>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</si>
  <si>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</si>
  <si>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</si>
  <si>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</si>
  <si>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</si>
  <si>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</si>
  <si>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</si>
  <si>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</si>
  <si>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</si>
  <si>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</si>
  <si>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</si>
  <si>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</si>
  <si>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</si>
  <si>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</si>
  <si>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</si>
  <si>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</si>
  <si>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</si>
  <si>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</si>
  <si>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</si>
  <si>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</si>
  <si>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</si>
  <si>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</si>
  <si>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</si>
  <si>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</si>
  <si>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</si>
  <si>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</si>
  <si>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</si>
  <si>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</si>
  <si>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</si>
  <si>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</si>
  <si>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</si>
  <si>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</si>
  <si>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</si>
  <si>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</si>
  <si>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</si>
  <si>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</si>
  <si>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</si>
  <si>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</si>
  <si>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</si>
  <si>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</si>
  <si>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</si>
  <si>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</si>
  <si>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</si>
  <si>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</si>
  <si>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</si>
  <si>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</si>
  <si>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</si>
  <si>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</si>
  <si>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</si>
  <si>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</si>
  <si>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</si>
  <si>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</si>
  <si>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</si>
  <si>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</si>
  <si>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</si>
  <si>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</si>
  <si>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</si>
  <si>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</si>
  <si>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</si>
  <si>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</si>
  <si>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</si>
  <si>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</si>
  <si>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</si>
  <si>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</si>
  <si>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</si>
  <si>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</si>
  <si>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</si>
  <si>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</si>
  <si>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</si>
  <si>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</si>
  <si>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</si>
  <si>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</si>
  <si>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</si>
  <si>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</si>
  <si>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</si>
  <si>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</si>
  <si>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</si>
  <si>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</si>
  <si>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</si>
  <si>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</si>
  <si>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</si>
  <si>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</si>
  <si>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</si>
  <si>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</si>
  <si>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</si>
  <si>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</si>
  <si>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</si>
  <si>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</si>
  <si>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</si>
  <si>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</si>
  <si>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</si>
  <si>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</si>
  <si>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</si>
  <si>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</si>
  <si>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</si>
  <si>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</si>
  <si>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</si>
  <si>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</si>
  <si>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</si>
  <si>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</si>
  <si>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</si>
  <si>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</si>
  <si>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</si>
  <si>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</si>
  <si>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</si>
  <si>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</si>
  <si>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</si>
  <si>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</si>
  <si>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</si>
  <si>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</si>
  <si>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</si>
  <si>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</si>
  <si>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</si>
  <si>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</si>
  <si>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</si>
  <si>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</si>
  <si>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</si>
  <si>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</si>
  <si>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</si>
  <si>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</si>
  <si>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</si>
  <si>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</si>
  <si>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</si>
  <si>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</si>
  <si>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</si>
  <si>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</si>
  <si>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</si>
  <si>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</si>
  <si>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</si>
  <si>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</si>
  <si>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</si>
  <si>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</si>
  <si>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</si>
  <si>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</si>
  <si>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</si>
  <si>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</si>
  <si>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</si>
  <si>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</si>
  <si>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</si>
  <si>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</si>
  <si>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</si>
  <si>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</si>
  <si>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</si>
  <si>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</si>
  <si>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</si>
  <si>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</si>
  <si>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</si>
  <si>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</si>
  <si>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</si>
  <si>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</si>
  <si>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</si>
  <si>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</si>
  <si>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</si>
  <si>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</si>
  <si>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</si>
  <si>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</si>
  <si>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</si>
  <si>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</si>
  <si>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</si>
  <si>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</si>
  <si>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</si>
  <si>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</si>
  <si>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</si>
  <si>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</si>
  <si>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</si>
  <si>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</si>
  <si>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</si>
  <si>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</si>
  <si>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</si>
  <si>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</si>
  <si>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</si>
  <si>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</si>
  <si>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</si>
  <si>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</si>
  <si>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</si>
  <si>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</si>
  <si>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</si>
  <si>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</si>
  <si>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</si>
  <si>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</si>
  <si>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</si>
  <si>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</si>
  <si>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</si>
  <si>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</si>
  <si>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</si>
  <si>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</si>
  <si>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</si>
  <si>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</si>
  <si>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</si>
  <si>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</si>
  <si>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</si>
  <si>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</si>
  <si>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</si>
  <si>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</si>
  <si>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</si>
  <si>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</si>
  <si>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</si>
  <si>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</si>
  <si>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</si>
  <si>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</si>
  <si>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</si>
  <si>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</si>
  <si>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</si>
  <si>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</si>
  <si>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</si>
  <si>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</si>
  <si>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</si>
  <si>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</si>
  <si>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</si>
  <si>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</si>
  <si>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</si>
  <si>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</si>
  <si>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</si>
  <si>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</si>
  <si>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</si>
  <si>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</si>
  <si>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</si>
  <si>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</si>
  <si>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</si>
  <si>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</si>
  <si>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</si>
  <si>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</si>
  <si>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</si>
  <si>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</si>
  <si>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</si>
  <si>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</si>
  <si>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</si>
  <si>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</si>
  <si>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</si>
  <si>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</si>
  <si>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</si>
  <si>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</si>
  <si>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</si>
  <si>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</si>
  <si>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</si>
  <si>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</si>
  <si>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</si>
  <si>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</si>
  <si>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</si>
  <si>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</si>
  <si>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</si>
  <si>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</si>
  <si>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</si>
  <si>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</si>
  <si>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</si>
  <si>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</si>
  <si>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</si>
  <si>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</si>
  <si>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</si>
  <si>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</si>
  <si>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</si>
  <si>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</si>
  <si>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</si>
  <si>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</si>
  <si>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</si>
  <si>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</si>
  <si>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</si>
  <si>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</si>
  <si>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</si>
  <si>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</si>
  <si>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</si>
  <si>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</si>
  <si>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</si>
  <si>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</si>
  <si>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</si>
  <si>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</si>
  <si>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</si>
  <si>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</si>
  <si>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</si>
  <si>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</si>
  <si>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</si>
  <si>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</si>
  <si>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</si>
  <si>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</si>
  <si>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</si>
  <si>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</si>
  <si>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</si>
  <si>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</si>
  <si>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</si>
  <si>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</si>
  <si>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</si>
  <si>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</si>
  <si>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</si>
  <si>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</si>
  <si>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</si>
  <si>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</si>
  <si>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</si>
  <si>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</si>
  <si>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</si>
  <si>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</si>
  <si>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</si>
  <si>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</si>
  <si>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</si>
  <si>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</si>
  <si>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</si>
  <si>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</si>
  <si>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</si>
  <si>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</si>
  <si>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</si>
  <si>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</si>
  <si>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</si>
  <si>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</si>
  <si>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</si>
  <si>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</si>
  <si>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</si>
  <si>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</si>
  <si>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</si>
  <si>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</si>
  <si>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</si>
  <si>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</si>
  <si>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</si>
  <si>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</si>
  <si>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</si>
  <si>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</si>
  <si>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</si>
  <si>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</si>
  <si>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</si>
  <si>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</si>
  <si>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</si>
  <si>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</si>
  <si>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</si>
  <si>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</si>
  <si>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</si>
  <si>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</si>
  <si>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</si>
  <si>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</si>
  <si>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</si>
  <si>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</si>
  <si>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</si>
  <si>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</si>
  <si>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</si>
  <si>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</si>
  <si>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</si>
  <si>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</si>
  <si>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</si>
  <si>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</si>
  <si>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</si>
  <si>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</si>
  <si>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</si>
  <si>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</si>
  <si>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</si>
  <si>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</si>
  <si>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</si>
  <si>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</si>
  <si>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</si>
  <si>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</si>
  <si>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</si>
  <si>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</si>
  <si>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</si>
  <si>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</si>
  <si>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</si>
  <si>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</si>
  <si>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</si>
  <si>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</si>
  <si>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</si>
  <si>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</si>
  <si>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</si>
  <si>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</si>
  <si>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</si>
  <si>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</si>
  <si>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</si>
  <si>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</si>
  <si>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</si>
  <si>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</si>
  <si>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</si>
  <si>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</si>
  <si>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</si>
  <si>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</si>
  <si>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</si>
  <si>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</si>
  <si>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</si>
  <si>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</si>
  <si>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</si>
  <si>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</si>
  <si>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</si>
  <si>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</si>
  <si>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</si>
  <si>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</si>
  <si>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</si>
  <si>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</si>
  <si>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</si>
  <si>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</si>
  <si>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</si>
  <si>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</si>
  <si>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</si>
  <si>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</si>
  <si>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</si>
  <si>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</si>
  <si>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</si>
  <si>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</si>
  <si>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</si>
  <si>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</si>
  <si>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</si>
  <si>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</si>
  <si>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</si>
  <si>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</si>
  <si>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</si>
  <si>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</si>
  <si>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</si>
  <si>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</si>
  <si>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</si>
  <si>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</si>
  <si>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</si>
  <si>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</si>
  <si>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</si>
  <si>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</si>
  <si>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</si>
  <si>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</si>
  <si>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</si>
  <si>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</si>
  <si>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</si>
  <si>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</si>
  <si>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</si>
  <si>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</si>
  <si>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</si>
  <si>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</si>
  <si>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</si>
  <si>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</si>
  <si>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</si>
  <si>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</si>
  <si>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</si>
  <si>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</si>
  <si>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</si>
  <si>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</si>
  <si>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</si>
  <si>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</si>
  <si>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</si>
  <si>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</si>
  <si>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</si>
  <si>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</si>
  <si>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</si>
  <si>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</si>
  <si>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</si>
  <si>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</si>
  <si>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</si>
  <si>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</si>
  <si>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</si>
  <si>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</si>
  <si>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</si>
  <si>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</si>
  <si>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</si>
  <si>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</si>
  <si>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</si>
  <si>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</si>
  <si>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</si>
  <si>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</si>
  <si>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</si>
  <si>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</si>
  <si>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</si>
  <si>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</si>
  <si>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</si>
  <si>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</si>
  <si>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</si>
  <si>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</si>
  <si>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</si>
  <si>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</si>
  <si>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</si>
  <si>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</si>
  <si>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</si>
  <si>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</si>
  <si>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</si>
  <si>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</si>
  <si>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</si>
  <si>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</si>
  <si>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</si>
  <si>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</si>
  <si>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</si>
  <si>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</si>
  <si>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</si>
  <si>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</si>
  <si>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</si>
  <si>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</si>
  <si>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</si>
  <si>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</si>
  <si>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</si>
  <si>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</si>
  <si>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</si>
  <si>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</si>
  <si>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</si>
  <si>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</si>
  <si>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</si>
  <si>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</si>
  <si>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</si>
  <si>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</si>
  <si>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</si>
  <si>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</si>
  <si>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</si>
  <si>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</si>
  <si>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</si>
  <si>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</si>
  <si>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</si>
  <si>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</si>
  <si>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</si>
  <si>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</si>
  <si>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</si>
  <si>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</si>
  <si>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</si>
  <si>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</si>
  <si>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</si>
  <si>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</si>
  <si>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</si>
  <si>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</si>
  <si>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</si>
  <si>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</si>
  <si>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</si>
  <si>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</si>
  <si>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</si>
  <si>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</si>
  <si>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</si>
  <si>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</si>
  <si>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</si>
  <si>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</si>
  <si>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</si>
  <si>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</si>
  <si>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</si>
  <si>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</si>
  <si>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</si>
  <si>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</si>
  <si>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</si>
  <si>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</si>
  <si>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</si>
  <si>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</si>
  <si>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</si>
  <si>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</si>
  <si>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</si>
  <si>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</si>
  <si>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</si>
  <si>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</si>
  <si>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</si>
  <si>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</si>
  <si>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</si>
  <si>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</si>
  <si>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</si>
  <si>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</si>
  <si>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</si>
  <si>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</si>
  <si>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</si>
  <si>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</si>
  <si>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</si>
  <si>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</si>
  <si>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</si>
  <si>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</si>
  <si>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</si>
  <si>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</si>
  <si>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</si>
  <si>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</si>
  <si>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</si>
  <si>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</si>
  <si>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</si>
  <si>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</si>
  <si>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</si>
  <si>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</si>
  <si>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</si>
  <si>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</si>
  <si>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</si>
  <si>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</si>
  <si>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</si>
  <si>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</si>
  <si>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</si>
  <si>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</si>
  <si>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</si>
  <si>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</si>
  <si>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</si>
  <si>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</si>
  <si>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</si>
  <si>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</si>
  <si>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</si>
  <si>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</si>
  <si>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</si>
  <si>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</si>
  <si>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</si>
  <si>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</si>
  <si>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</si>
  <si>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</si>
  <si>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</si>
  <si>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</si>
  <si>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</si>
  <si>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</si>
  <si>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</si>
  <si>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</si>
  <si>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</si>
  <si>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</si>
  <si>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</si>
  <si>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</si>
  <si>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</si>
  <si>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</si>
  <si>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</si>
  <si>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</si>
  <si>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</si>
  <si>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</si>
  <si>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</si>
  <si>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</si>
  <si>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</si>
  <si>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</si>
  <si>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</si>
  <si>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</si>
  <si>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</si>
  <si>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</si>
  <si>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</si>
  <si>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</si>
  <si>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</si>
  <si>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</si>
  <si>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</si>
  <si>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</si>
  <si>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</si>
  <si>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</si>
  <si>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</si>
  <si>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</si>
  <si>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</si>
  <si>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</si>
  <si>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</si>
  <si>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</si>
  <si>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</si>
  <si>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</si>
  <si>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</si>
  <si>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</si>
  <si>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</si>
  <si>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</si>
  <si>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</si>
  <si>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</si>
  <si>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</si>
  <si>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</si>
  <si>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</si>
  <si>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</si>
  <si>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</si>
  <si>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</si>
  <si>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</si>
  <si>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</si>
  <si>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</si>
  <si>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</si>
  <si>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</si>
  <si>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</si>
  <si>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</si>
  <si>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</si>
  <si>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</si>
  <si>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</si>
  <si>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</si>
  <si>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</si>
  <si>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</si>
  <si>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</si>
  <si>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</si>
  <si>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</si>
  <si>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</si>
  <si>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</si>
  <si>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</si>
  <si>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</si>
  <si>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</si>
  <si>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</si>
  <si>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</si>
  <si>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</si>
  <si>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</si>
  <si>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</si>
  <si>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</si>
  <si>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</si>
  <si>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</si>
  <si>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</si>
  <si>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</si>
  <si>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</si>
  <si>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</si>
  <si>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</si>
  <si>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</si>
  <si>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</si>
  <si>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</si>
  <si>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</si>
  <si>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</si>
  <si>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</si>
  <si>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</si>
  <si>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</si>
  <si>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</si>
  <si>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</si>
  <si>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</si>
  <si>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</si>
  <si>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</si>
  <si>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</si>
  <si>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</si>
  <si>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</si>
  <si>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</si>
  <si>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</si>
  <si>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</si>
  <si>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</si>
  <si>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</si>
  <si>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</si>
  <si>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</si>
  <si>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</si>
  <si>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</si>
  <si>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</si>
  <si>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</si>
  <si>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</si>
  <si>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</si>
  <si>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</si>
  <si>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</si>
  <si>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</si>
  <si>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</si>
  <si>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</si>
  <si>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</si>
  <si>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</si>
  <si>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</si>
  <si>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</si>
  <si>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</si>
  <si>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</si>
  <si>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</si>
  <si>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</si>
  <si>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</si>
  <si>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</si>
  <si>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</si>
  <si>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</si>
  <si>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</si>
  <si>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</si>
  <si>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</si>
  <si>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</si>
  <si>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</si>
  <si>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</si>
  <si>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</si>
  <si>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</si>
  <si>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</si>
  <si>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</si>
  <si>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</si>
  <si>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</si>
  <si>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</si>
  <si>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</si>
  <si>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</si>
  <si>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</si>
  <si>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</si>
  <si>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</si>
  <si>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</si>
  <si>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</si>
  <si>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</si>
  <si>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</si>
  <si>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</si>
  <si>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</si>
  <si>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</si>
  <si>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</si>
  <si>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</si>
  <si>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</si>
  <si>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</si>
  <si>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</si>
  <si>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</si>
  <si>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</si>
  <si>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</si>
  <si>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</si>
  <si>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</si>
  <si>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</si>
  <si>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</si>
  <si>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</si>
  <si>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</si>
  <si>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</si>
  <si>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</si>
  <si>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</si>
  <si>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</si>
  <si>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</si>
  <si>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</si>
  <si>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</si>
  <si>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</si>
  <si>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</si>
  <si>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</si>
  <si>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</si>
  <si>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</si>
  <si>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</si>
  <si>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</si>
  <si>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</si>
  <si>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</si>
  <si>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</si>
  <si>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</si>
  <si>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</si>
  <si>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</si>
  <si>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</si>
  <si>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</si>
  <si>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</si>
  <si>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</si>
  <si>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</si>
  <si>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</si>
  <si>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</si>
  <si>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</si>
  <si>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</si>
  <si>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</si>
  <si>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</si>
  <si>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</si>
  <si>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</si>
  <si>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</si>
  <si>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</si>
  <si>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</si>
  <si>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</si>
  <si>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</si>
  <si>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</si>
  <si>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</si>
  <si>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</si>
  <si>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</si>
  <si>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</si>
  <si>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</si>
  <si>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</si>
  <si>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</si>
  <si>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</si>
  <si>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</si>
  <si>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</si>
  <si>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</si>
  <si>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</si>
  <si>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</si>
  <si>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</si>
  <si>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</si>
  <si>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</si>
  <si>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</si>
  <si>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</si>
  <si>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</si>
  <si>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</si>
  <si>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</si>
  <si>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</si>
  <si>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</si>
  <si>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</si>
  <si>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</si>
  <si>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</si>
  <si>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</si>
  <si>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</si>
  <si>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</si>
  <si>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</si>
  <si>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</si>
  <si>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</si>
  <si>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</si>
  <si>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</si>
  <si>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</si>
  <si>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</si>
  <si>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</si>
  <si>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</si>
  <si>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</si>
  <si>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</si>
  <si>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</si>
  <si>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</si>
  <si>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</si>
  <si>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</si>
  <si>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</si>
  <si>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</si>
  <si>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</si>
  <si>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</si>
  <si>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</si>
  <si>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</si>
  <si>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</si>
  <si>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</si>
  <si>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</si>
  <si>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</si>
  <si>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</si>
  <si>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</si>
  <si>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</si>
  <si>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</si>
  <si>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</si>
  <si>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</si>
  <si>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</si>
  <si>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</si>
  <si>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</si>
  <si>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</si>
  <si>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</si>
  <si>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</si>
  <si>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</si>
  <si>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</si>
  <si>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</si>
  <si>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</si>
  <si>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</si>
  <si>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</si>
  <si>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</si>
  <si>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</si>
  <si>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</si>
  <si>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</si>
  <si>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</si>
  <si>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</si>
  <si>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</si>
  <si>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</si>
  <si>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</si>
  <si>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</si>
  <si>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</si>
  <si>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</si>
  <si>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</si>
  <si>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</si>
  <si>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</si>
  <si>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</si>
  <si>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</si>
  <si>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</si>
  <si>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</si>
  <si>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</si>
  <si>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</si>
  <si>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</si>
  <si>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</si>
  <si>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</si>
  <si>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</si>
  <si>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</si>
  <si>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</si>
  <si>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</si>
  <si>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</si>
  <si>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</si>
  <si>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</si>
  <si>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</si>
  <si>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</si>
  <si>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</si>
  <si>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</si>
  <si>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</si>
  <si>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</si>
  <si>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</si>
  <si>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</si>
  <si>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</si>
  <si>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</si>
  <si>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</si>
  <si>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</si>
  <si>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</si>
  <si>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</si>
  <si>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</si>
  <si>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</si>
  <si>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</si>
  <si>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</si>
  <si>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</si>
  <si>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</si>
  <si>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</si>
  <si>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</si>
  <si>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</si>
  <si>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</si>
  <si>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</si>
  <si>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</si>
  <si>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</si>
  <si>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</si>
  <si>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</si>
  <si>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</si>
  <si>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</si>
  <si>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</si>
  <si>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</si>
  <si>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</si>
  <si>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</si>
  <si>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</si>
  <si>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</si>
  <si>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</si>
  <si>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</si>
  <si>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</si>
  <si>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</si>
  <si>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</si>
  <si>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</si>
  <si>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</si>
  <si>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</si>
  <si>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</si>
  <si>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</si>
  <si>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</si>
  <si>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</si>
  <si>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</si>
  <si>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</si>
  <si>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</si>
  <si>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</si>
  <si>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</si>
  <si>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</si>
  <si>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</si>
  <si>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</si>
  <si>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</si>
  <si>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</si>
  <si>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</si>
  <si>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</si>
  <si>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</si>
  <si>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</si>
  <si>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</si>
  <si>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</si>
  <si>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</si>
  <si>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</si>
  <si>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</si>
  <si>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</si>
  <si>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</si>
  <si>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</si>
  <si>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</si>
  <si>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</si>
  <si>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</si>
  <si>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</si>
  <si>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</si>
  <si>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</si>
  <si>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</si>
  <si>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</si>
  <si>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</si>
  <si>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</si>
  <si>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</si>
  <si>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</si>
  <si>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</si>
  <si>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</si>
  <si>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</si>
  <si>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</si>
  <si>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</si>
  <si>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</si>
  <si>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</si>
  <si>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</si>
  <si>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</si>
  <si>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</si>
  <si>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</si>
  <si>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</si>
  <si>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</si>
  <si>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</si>
  <si>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</si>
  <si>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</si>
  <si>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</si>
  <si>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</si>
  <si>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</si>
  <si>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</si>
  <si>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</si>
  <si>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</si>
  <si>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</si>
  <si>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</si>
  <si>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</si>
  <si>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</si>
  <si>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</si>
  <si>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</si>
  <si>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</si>
  <si>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</si>
  <si>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</si>
  <si>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</si>
  <si>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</si>
  <si>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</si>
  <si>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</si>
  <si>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</si>
  <si>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</si>
  <si>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</si>
  <si>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</si>
  <si>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</si>
  <si>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</si>
  <si>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</si>
  <si>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</si>
  <si>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</si>
  <si>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</si>
  <si>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</si>
  <si>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</si>
  <si>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</si>
  <si>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</si>
  <si>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</si>
  <si>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</si>
  <si>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</si>
  <si>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</si>
  <si>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</si>
  <si>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</si>
  <si>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</si>
  <si>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</si>
  <si>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</si>
  <si>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</si>
  <si>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</si>
  <si>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</si>
  <si>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</si>
  <si>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</si>
  <si>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</si>
  <si>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</si>
  <si>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</si>
  <si>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</si>
  <si>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</si>
  <si>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</si>
  <si>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</si>
  <si>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</si>
  <si>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</si>
  <si>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</si>
  <si>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</si>
  <si>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</si>
  <si>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</si>
  <si>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</si>
  <si>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</si>
  <si>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</si>
  <si>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</si>
  <si>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</si>
  <si>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</si>
  <si>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</si>
  <si>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</si>
  <si>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</si>
  <si>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</si>
  <si>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</si>
  <si>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</si>
  <si>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</si>
  <si>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</si>
  <si>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</si>
  <si>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</si>
  <si>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</si>
  <si>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</si>
  <si>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</si>
  <si>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</si>
  <si>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</si>
  <si>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</si>
  <si>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</si>
  <si>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</si>
  <si>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</si>
  <si>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</si>
  <si>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</si>
  <si>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</si>
  <si>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</si>
  <si>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</si>
  <si>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</si>
  <si>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</si>
  <si>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</si>
  <si>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</si>
  <si>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</si>
  <si>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</si>
  <si>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</si>
  <si>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</si>
  <si>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</si>
  <si>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</si>
  <si>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</si>
  <si>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</si>
  <si>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</si>
  <si>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</si>
  <si>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</si>
  <si>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</si>
  <si>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</si>
  <si>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</si>
  <si>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</si>
  <si>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</si>
  <si>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</si>
  <si>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</si>
  <si>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</si>
  <si>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</si>
  <si>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</si>
  <si>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</si>
  <si>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</si>
  <si>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</si>
  <si>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</si>
  <si>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</si>
  <si>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</si>
  <si>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</si>
  <si>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</si>
  <si>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</si>
  <si>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</si>
  <si>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</si>
  <si>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</si>
  <si>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</si>
  <si>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</si>
  <si>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</si>
  <si>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</si>
  <si>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</si>
  <si>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</si>
  <si>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</si>
  <si>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</si>
  <si>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</si>
  <si>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</si>
  <si>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</si>
  <si>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</si>
  <si>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</si>
  <si>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</si>
  <si>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</si>
  <si>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</si>
  <si>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</si>
  <si>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</si>
  <si>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</si>
  <si>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</si>
  <si>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</si>
  <si>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</si>
  <si>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</si>
  <si>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</si>
  <si>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</si>
  <si>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</si>
  <si>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</si>
  <si>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</si>
  <si>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</si>
  <si>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</si>
  <si>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</si>
  <si>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</si>
  <si>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</si>
  <si>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</si>
  <si>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</si>
  <si>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</si>
  <si>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</si>
  <si>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</si>
  <si>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</si>
  <si>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</si>
  <si>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</si>
  <si>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</si>
  <si>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</si>
  <si>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</si>
  <si>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</si>
  <si>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</si>
  <si>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</si>
  <si>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</si>
  <si>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</si>
  <si>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</si>
  <si>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</si>
  <si>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</si>
  <si>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</si>
  <si>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</si>
  <si>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</si>
  <si>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</si>
  <si>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</si>
  <si>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</si>
  <si>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</si>
  <si>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</si>
  <si>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</si>
  <si>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</si>
  <si>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</si>
  <si>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</si>
  <si>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</si>
  <si>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</si>
  <si>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</si>
  <si>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</si>
  <si>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</si>
  <si>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</si>
  <si>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</si>
  <si>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</si>
  <si>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</si>
  <si>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</si>
  <si>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</si>
  <si>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</si>
  <si>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</si>
  <si>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</si>
  <si>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</si>
  <si>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</si>
  <si>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</si>
  <si>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</si>
  <si>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</si>
  <si>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</si>
  <si>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</si>
  <si>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</si>
  <si>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</si>
  <si>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</si>
  <si>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</si>
  <si>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</si>
  <si>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</si>
  <si>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</si>
  <si>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</si>
  <si>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</si>
  <si>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</si>
  <si>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</si>
  <si>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</si>
  <si>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</si>
  <si>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</si>
  <si>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</si>
  <si>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</si>
  <si>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</si>
  <si>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</si>
  <si>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</si>
  <si>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</si>
  <si>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</si>
  <si>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</si>
  <si>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</si>
  <si>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</si>
  <si>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</si>
  <si>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</si>
  <si>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</si>
  <si>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</si>
  <si>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</si>
  <si>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</si>
  <si>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</si>
  <si>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</si>
  <si>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</si>
  <si>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</si>
  <si>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</si>
  <si>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</si>
  <si>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</si>
  <si>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</si>
  <si>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</si>
  <si>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</si>
  <si>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</si>
  <si>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</si>
  <si>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</si>
  <si>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</si>
  <si>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</si>
  <si>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</si>
  <si>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</si>
  <si>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</si>
  <si>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</si>
  <si>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</si>
  <si>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</si>
  <si>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</si>
  <si>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</si>
  <si>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</si>
  <si>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</si>
  <si>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</si>
  <si>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</si>
  <si>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</si>
  <si>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</si>
  <si>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</si>
  <si>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</si>
  <si>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</si>
  <si>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</si>
  <si>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</si>
  <si>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</si>
  <si>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</si>
  <si>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</si>
  <si>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</si>
  <si>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</si>
  <si>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</si>
  <si>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</si>
  <si>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</si>
  <si>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</si>
  <si>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</si>
  <si>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</si>
  <si>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</si>
  <si>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</si>
  <si>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</si>
  <si>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</si>
  <si>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</si>
  <si>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</si>
  <si>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</si>
  <si>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</si>
  <si>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</si>
  <si>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</si>
  <si>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</si>
  <si>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</si>
  <si>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</si>
  <si>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</si>
  <si>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</si>
  <si>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</si>
  <si>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</si>
  <si>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</si>
  <si>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</si>
  <si>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</si>
  <si>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</si>
  <si>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</si>
  <si>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</si>
  <si>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</si>
  <si>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</si>
  <si>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</si>
  <si>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</si>
  <si>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</si>
  <si>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</si>
  <si>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</si>
  <si>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</si>
  <si>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</si>
  <si>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</si>
  <si>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</si>
  <si>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</si>
  <si>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</si>
  <si>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</si>
  <si>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</si>
  <si>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</si>
  <si>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</si>
  <si>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</si>
  <si>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</si>
  <si>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</si>
  <si>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</si>
  <si>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</si>
  <si>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</si>
  <si>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</si>
  <si>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</si>
  <si>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</si>
  <si>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</si>
  <si>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</si>
  <si>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</si>
  <si>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</si>
  <si>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</si>
  <si>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</si>
  <si>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</si>
  <si>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</si>
  <si>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</si>
  <si>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</si>
  <si>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</si>
  <si>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</si>
  <si>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</si>
  <si>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</si>
  <si>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</si>
  <si>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</si>
  <si>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</si>
  <si>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</si>
  <si>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</si>
  <si>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</si>
  <si>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</si>
  <si>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</si>
  <si>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</si>
  <si>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</si>
  <si>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</si>
  <si>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</si>
  <si>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</si>
  <si>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</si>
  <si>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</si>
  <si>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</si>
  <si>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</si>
  <si>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</si>
  <si>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</si>
  <si>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</si>
  <si>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</si>
  <si>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</si>
  <si>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</si>
  <si>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</si>
  <si>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</si>
  <si>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</si>
  <si>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</si>
  <si>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</si>
  <si>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</si>
  <si>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</si>
  <si>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</si>
  <si>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</si>
  <si>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</si>
  <si>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</si>
  <si>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</si>
  <si>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</si>
  <si>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</si>
  <si>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</si>
  <si>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</si>
  <si>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</si>
  <si>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</si>
  <si>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</si>
  <si>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</si>
  <si>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</si>
  <si>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</si>
  <si>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</si>
  <si>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</si>
  <si>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</si>
  <si>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</si>
  <si>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</si>
  <si>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</si>
  <si>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</si>
  <si>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</si>
  <si>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</si>
  <si>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</si>
  <si>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</si>
  <si>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</si>
  <si>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</si>
  <si>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</si>
  <si>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</si>
  <si>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</si>
  <si>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</si>
  <si>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</si>
  <si>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</si>
  <si>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</si>
  <si>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</si>
  <si>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</si>
  <si>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</si>
  <si>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</si>
  <si>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</si>
  <si>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</si>
  <si>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</si>
  <si>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</si>
  <si>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</si>
  <si>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</si>
  <si>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</si>
  <si>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</si>
  <si>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</si>
  <si>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</si>
  <si>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</si>
  <si>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</si>
  <si>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</si>
  <si>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</si>
  <si>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</si>
  <si>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</si>
  <si>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</si>
  <si>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</si>
  <si>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</si>
  <si>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</si>
  <si>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</si>
  <si>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</si>
  <si>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</si>
  <si>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</si>
  <si>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</si>
  <si>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</si>
  <si>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</si>
  <si>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</si>
  <si>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</si>
  <si>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</si>
  <si>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</si>
  <si>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</si>
  <si>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</si>
  <si>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</si>
  <si>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</si>
  <si>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</si>
  <si>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</si>
  <si>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</si>
  <si>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</si>
  <si>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</si>
  <si>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</si>
  <si>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</si>
  <si>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</si>
  <si>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</si>
  <si>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</si>
  <si>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</si>
  <si>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</si>
  <si>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</si>
  <si>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</si>
  <si>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</si>
  <si>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</si>
  <si>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</si>
  <si>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</si>
  <si>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</si>
  <si>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</si>
  <si>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</si>
  <si>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</si>
  <si>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</si>
  <si>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</si>
  <si>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</si>
  <si>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</si>
  <si>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</si>
  <si>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</si>
  <si>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</si>
  <si>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</si>
  <si>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</si>
  <si>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</si>
  <si>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</si>
  <si>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</si>
  <si>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</si>
  <si>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</si>
  <si>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</si>
  <si>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</si>
  <si>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</si>
  <si>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</si>
  <si>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</si>
  <si>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</si>
  <si>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</si>
  <si>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</si>
  <si>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</si>
  <si>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</si>
  <si>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</si>
  <si>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</si>
  <si>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</si>
  <si>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</si>
  <si>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</si>
  <si>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</si>
  <si>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</si>
  <si>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</si>
  <si>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</si>
  <si>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</si>
  <si>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</si>
  <si>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</si>
  <si>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</si>
  <si>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</si>
  <si>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</si>
  <si>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</si>
  <si>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</si>
  <si>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</si>
  <si>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</si>
  <si>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</si>
  <si>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</si>
  <si>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</si>
  <si>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</si>
  <si>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</si>
  <si>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</si>
  <si>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</si>
  <si>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</si>
  <si>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</si>
  <si>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</si>
  <si>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</si>
  <si>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</si>
  <si>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</si>
  <si>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</si>
  <si>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</si>
  <si>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</si>
  <si>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</si>
  <si>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</si>
  <si>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</si>
  <si>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</si>
  <si>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</si>
  <si>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</si>
  <si>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</si>
  <si>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</si>
  <si>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</si>
  <si>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</si>
  <si>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</si>
  <si>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</si>
  <si>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</si>
  <si>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</si>
  <si>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</si>
  <si>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</si>
  <si>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</si>
  <si>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</si>
  <si>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</si>
  <si>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</si>
  <si>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</si>
  <si>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</si>
  <si>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</si>
  <si>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</si>
  <si>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</si>
  <si>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</si>
  <si>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</si>
  <si>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</si>
  <si>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</si>
  <si>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</si>
  <si>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</si>
  <si>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</si>
  <si>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</si>
  <si>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</si>
  <si>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</si>
  <si>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</si>
  <si>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</si>
  <si>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</si>
  <si>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</si>
  <si>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</si>
  <si>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</si>
  <si>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</si>
  <si>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</si>
  <si>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</si>
  <si>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</si>
  <si>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</si>
  <si>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</si>
  <si>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</si>
  <si>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</si>
  <si>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</si>
  <si>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</si>
  <si>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</si>
  <si>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</si>
  <si>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</si>
  <si>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</si>
  <si>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</si>
  <si>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</si>
  <si>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</si>
  <si>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</si>
  <si>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</si>
  <si>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</si>
  <si>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</si>
  <si>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</si>
  <si>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</si>
  <si>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</si>
  <si>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</si>
  <si>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</si>
  <si>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</si>
  <si>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</si>
  <si>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</si>
  <si>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</si>
  <si>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</si>
  <si>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</si>
  <si>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</si>
  <si>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</si>
  <si>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</si>
  <si>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</si>
  <si>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</si>
  <si>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</si>
  <si>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</si>
  <si>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</si>
  <si>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</si>
  <si>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</si>
  <si>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</si>
  <si>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</si>
  <si>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</si>
  <si>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</si>
  <si>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</si>
  <si>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</si>
  <si>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</si>
  <si>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</si>
  <si>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</si>
  <si>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</si>
  <si>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</si>
  <si>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</si>
  <si>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</si>
  <si>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</si>
  <si>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</si>
  <si>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</si>
  <si>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</si>
  <si>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</si>
  <si>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</si>
  <si>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</si>
  <si>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</si>
  <si>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</si>
  <si>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</si>
  <si>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</si>
  <si>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</si>
  <si>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</si>
  <si>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</si>
  <si>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</si>
  <si>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</si>
  <si>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</si>
  <si>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</si>
  <si>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</si>
  <si>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</si>
  <si>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</si>
  <si>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</si>
  <si>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</si>
  <si>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</si>
  <si>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</si>
  <si>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</si>
  <si>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</si>
  <si>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</si>
  <si>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</si>
  <si>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</si>
  <si>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</si>
  <si>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</si>
  <si>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</si>
  <si>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</si>
  <si>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</si>
  <si>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</si>
  <si>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</si>
  <si>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</si>
  <si>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</si>
  <si>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</si>
  <si>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</si>
  <si>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</si>
  <si>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</si>
  <si>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</si>
  <si>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</si>
  <si>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</si>
  <si>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</si>
  <si>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</si>
  <si>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</si>
  <si>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</si>
  <si>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</si>
  <si>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</si>
  <si>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</si>
  <si>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</si>
  <si>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</si>
  <si>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</si>
  <si>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</si>
  <si>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</si>
  <si>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</si>
  <si>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</si>
  <si>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</si>
  <si>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</si>
  <si>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</si>
  <si>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</si>
  <si>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</si>
  <si>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</si>
  <si>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</si>
  <si>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</si>
  <si>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</si>
  <si>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</si>
  <si>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</si>
  <si>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</si>
  <si>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</si>
  <si>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</si>
  <si>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</si>
  <si>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</si>
  <si>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</si>
  <si>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</si>
  <si>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</si>
  <si>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</si>
  <si>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</si>
  <si>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</si>
  <si>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</si>
  <si>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</si>
  <si>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</si>
  <si>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</si>
  <si>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</si>
  <si>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</si>
  <si>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</si>
  <si>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</si>
  <si>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</si>
  <si>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</si>
  <si>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</si>
  <si>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</si>
  <si>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</si>
  <si>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</si>
  <si>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</si>
  <si>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</si>
  <si>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</si>
  <si>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</si>
  <si>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</si>
  <si>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</si>
  <si>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</si>
  <si>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</si>
  <si>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</si>
  <si>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</si>
  <si>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</si>
  <si>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</si>
  <si>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</si>
  <si>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</si>
  <si>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</si>
  <si>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</si>
  <si>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</si>
  <si>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</si>
  <si>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</si>
  <si>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</si>
  <si>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</si>
  <si>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</si>
  <si>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</si>
  <si>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</si>
  <si>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</si>
  <si>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</si>
  <si>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</si>
  <si>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</si>
  <si>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</si>
  <si>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</si>
  <si>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</si>
  <si>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</si>
  <si>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</si>
  <si>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</si>
  <si>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</si>
  <si>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</si>
  <si>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</si>
  <si>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</si>
  <si>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</si>
  <si>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</si>
  <si>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</si>
  <si>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</si>
  <si>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</si>
  <si>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</si>
  <si>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</si>
  <si>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</si>
  <si>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</si>
  <si>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</si>
  <si>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</si>
  <si>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</si>
  <si>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</si>
  <si>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</si>
  <si>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</si>
  <si>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</si>
  <si>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</si>
  <si>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</si>
  <si>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</si>
  <si>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</si>
  <si>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</si>
  <si>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</si>
  <si>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</si>
  <si>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</si>
  <si>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</si>
  <si>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</si>
  <si>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</si>
  <si>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</si>
  <si>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</si>
  <si>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</si>
  <si>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</si>
  <si>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</si>
  <si>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</si>
  <si>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</si>
  <si>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</si>
  <si>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</si>
  <si>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</si>
  <si>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</si>
  <si>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</si>
  <si>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</si>
  <si>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</si>
  <si>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</si>
  <si>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</si>
  <si>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</si>
  <si>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</si>
  <si>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</si>
  <si>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</si>
  <si>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</si>
  <si>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</si>
  <si>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</si>
  <si>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</si>
  <si>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</si>
  <si>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</si>
  <si>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</si>
  <si>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</si>
  <si>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</si>
  <si>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</si>
  <si>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</si>
  <si>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</si>
  <si>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</si>
  <si>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</si>
  <si>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</si>
  <si>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</si>
  <si>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</si>
  <si>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</si>
  <si>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</si>
  <si>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</si>
  <si>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</si>
  <si>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</si>
  <si>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</si>
  <si>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</si>
  <si>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</si>
  <si>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</si>
  <si>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</si>
  <si>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</si>
  <si>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</si>
  <si>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</si>
  <si>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</si>
  <si>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</si>
  <si>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</si>
  <si>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</si>
  <si>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</si>
  <si>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</si>
  <si>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</si>
  <si>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</si>
  <si>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</si>
  <si>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</si>
  <si>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</si>
  <si>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</si>
  <si>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</si>
  <si>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</si>
  <si>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</si>
  <si>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</si>
  <si>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</si>
  <si>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</si>
  <si>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</si>
  <si>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</si>
  <si>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</si>
  <si>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</si>
  <si>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</si>
  <si>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</si>
  <si>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</si>
  <si>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</si>
  <si>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</si>
  <si>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</si>
  <si>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</si>
  <si>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</si>
  <si>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</si>
  <si>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</si>
  <si>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</si>
  <si>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</si>
  <si>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</si>
  <si>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</si>
  <si>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</si>
  <si>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</si>
  <si>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</si>
  <si>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</si>
  <si>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</si>
  <si>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</si>
  <si>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</si>
  <si>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</si>
  <si>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</si>
  <si>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</si>
  <si>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</si>
  <si>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</si>
  <si>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</si>
  <si>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</si>
  <si>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</si>
  <si>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</si>
  <si>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</si>
  <si>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</si>
  <si>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</si>
  <si>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</si>
  <si>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</si>
  <si>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</si>
  <si>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</si>
  <si>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</si>
  <si>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</si>
  <si>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</si>
  <si>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</si>
  <si>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</si>
  <si>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</si>
  <si>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</si>
  <si>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</si>
  <si>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</si>
  <si>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</si>
  <si>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</si>
  <si>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</si>
  <si>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</si>
  <si>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</si>
  <si>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</si>
  <si>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</si>
  <si>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</si>
  <si>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</si>
  <si>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</si>
  <si>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</si>
  <si>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</si>
  <si>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</si>
  <si>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</si>
  <si>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</si>
  <si>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</si>
  <si>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</si>
  <si>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</si>
  <si>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</si>
  <si>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</si>
  <si>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</si>
  <si>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</si>
  <si>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</si>
  <si>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</si>
  <si>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</si>
  <si>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</si>
  <si>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</si>
  <si>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</si>
  <si>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</si>
  <si>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</si>
  <si>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</si>
  <si>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</si>
  <si>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</si>
  <si>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</si>
  <si>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</si>
  <si>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</si>
  <si>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</si>
  <si>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</si>
  <si>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</si>
  <si>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</si>
  <si>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</si>
  <si>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</si>
  <si>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</si>
  <si>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</si>
  <si>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</si>
  <si>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</si>
  <si>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</si>
  <si>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</si>
  <si>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</si>
  <si>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</si>
  <si>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</si>
  <si>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</si>
  <si>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</si>
  <si>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</si>
  <si>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</si>
  <si>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</si>
  <si>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</si>
  <si>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</si>
  <si>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</si>
  <si>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</si>
  <si>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</si>
  <si>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</si>
  <si>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</si>
  <si>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</si>
  <si>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</si>
  <si>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</si>
  <si>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</si>
  <si>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</si>
  <si>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</si>
  <si>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</si>
  <si>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</si>
  <si>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</si>
  <si>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</si>
  <si>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</si>
  <si>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</si>
  <si>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</si>
  <si>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</si>
  <si>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</si>
  <si>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</si>
  <si>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</si>
  <si>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</si>
  <si>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</si>
  <si>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</si>
  <si>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</si>
  <si>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</si>
  <si>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</si>
  <si>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</si>
  <si>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</si>
  <si>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</si>
  <si>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</si>
  <si>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</si>
  <si>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</si>
  <si>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</si>
  <si>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</si>
  <si>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</si>
  <si>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</si>
  <si>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</si>
  <si>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</si>
  <si>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</si>
  <si>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</si>
  <si>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</si>
  <si>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</si>
  <si>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</si>
  <si>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</si>
  <si>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</si>
  <si>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</si>
  <si>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</si>
  <si>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</si>
  <si>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</si>
  <si>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</si>
  <si>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</si>
  <si>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</si>
  <si>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</si>
  <si>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</si>
  <si>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</si>
  <si>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</si>
  <si>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</si>
  <si>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</si>
  <si>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</si>
  <si>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</si>
  <si>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</si>
  <si>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</si>
  <si>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</si>
  <si>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</si>
  <si>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</si>
  <si>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</si>
  <si>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</si>
  <si>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</si>
  <si>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</si>
  <si>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</si>
  <si>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</si>
  <si>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</si>
  <si>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</si>
  <si>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</si>
  <si>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</si>
  <si>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</si>
  <si>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</si>
  <si>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</si>
  <si>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</si>
  <si>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</si>
  <si>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</si>
  <si>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</si>
  <si>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</si>
  <si>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</si>
  <si>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</si>
  <si>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</si>
  <si>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</si>
  <si>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</si>
  <si>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</si>
  <si>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</si>
  <si>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</si>
  <si>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</si>
  <si>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</si>
  <si>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</si>
  <si>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</si>
  <si>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</si>
  <si>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</si>
  <si>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</si>
  <si>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</si>
  <si>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</si>
  <si>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</si>
  <si>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</si>
  <si>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</si>
  <si>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</si>
  <si>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</si>
  <si>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</si>
  <si>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</si>
  <si>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</si>
  <si>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</si>
  <si>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</si>
  <si>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</si>
  <si>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</si>
  <si>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</si>
  <si>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</si>
  <si>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</si>
  <si>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</si>
  <si>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</si>
  <si>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</si>
  <si>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</si>
  <si>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</si>
  <si>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</si>
  <si>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</si>
  <si>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</si>
  <si>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</si>
  <si>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</si>
  <si>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</si>
  <si>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</si>
  <si>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</si>
  <si>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</si>
  <si>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</si>
  <si>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</si>
  <si>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</si>
  <si>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</si>
  <si>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</si>
  <si>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</si>
  <si>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</si>
  <si>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</si>
  <si>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</si>
  <si>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</si>
  <si>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</si>
  <si>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</si>
  <si>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</si>
  <si>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</si>
  <si>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</si>
  <si>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</si>
  <si>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</si>
  <si>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</si>
  <si>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</si>
  <si>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</si>
  <si>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</si>
  <si>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</si>
  <si>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</si>
  <si>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</si>
  <si>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</si>
  <si>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</si>
  <si>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</si>
  <si>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</si>
  <si>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</si>
  <si>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</si>
  <si>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</si>
  <si>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</si>
  <si>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</si>
  <si>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</si>
  <si>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</si>
  <si>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</si>
  <si>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</si>
  <si>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</si>
  <si>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</si>
  <si>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</si>
  <si>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</si>
  <si>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</si>
  <si>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</si>
  <si>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</si>
  <si>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</si>
  <si>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</si>
  <si>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</si>
  <si>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</si>
  <si>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</si>
  <si>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</si>
  <si>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</si>
  <si>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</si>
  <si>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</si>
  <si>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</si>
  <si>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</si>
  <si>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</si>
  <si>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</si>
  <si>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</si>
  <si>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</si>
  <si>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</si>
  <si>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</si>
  <si>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</si>
  <si>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</si>
  <si>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</si>
  <si>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</si>
  <si>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</si>
  <si>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</si>
  <si>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</si>
  <si>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</si>
  <si>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</si>
  <si>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</si>
  <si>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</si>
  <si>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</si>
  <si>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</si>
  <si>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</si>
  <si>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</si>
  <si>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</si>
  <si>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</si>
  <si>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</si>
  <si>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</si>
  <si>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</si>
  <si>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</si>
  <si>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</si>
  <si>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</si>
  <si>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</si>
  <si>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</si>
  <si>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</si>
  <si>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</si>
  <si>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</si>
  <si>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</si>
  <si>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</si>
  <si>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</si>
  <si>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</si>
  <si>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</si>
  <si>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</si>
  <si>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</si>
  <si>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</si>
  <si>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</si>
  <si>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</si>
  <si>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</si>
  <si>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</si>
  <si>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</si>
  <si>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</si>
  <si>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</si>
  <si>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</si>
  <si>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</si>
  <si>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</si>
  <si>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</si>
  <si>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</si>
  <si>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</si>
  <si>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</si>
  <si>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</si>
  <si>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</si>
  <si>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</si>
  <si>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</si>
  <si>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</si>
  <si>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</si>
  <si>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</si>
  <si>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</si>
  <si>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</si>
  <si>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</si>
  <si>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</si>
  <si>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</si>
  <si>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</si>
  <si>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</si>
  <si>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</si>
  <si>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</si>
  <si>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</si>
  <si>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</si>
  <si>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</si>
  <si>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</si>
  <si>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</si>
  <si>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</si>
  <si>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</si>
  <si>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</si>
  <si>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</si>
  <si>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</si>
  <si>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</si>
  <si>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</si>
  <si>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</si>
  <si>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</si>
  <si>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</si>
  <si>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</si>
  <si>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</si>
  <si>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</si>
  <si>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</si>
  <si>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</si>
  <si>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</si>
  <si>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</si>
  <si>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</si>
  <si>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</si>
  <si>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</si>
  <si>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</si>
  <si>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</si>
  <si>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</si>
  <si>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</si>
  <si>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</si>
  <si>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</si>
  <si>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</si>
  <si>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</si>
  <si>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</si>
  <si>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</si>
  <si>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</si>
  <si>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</si>
  <si>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</si>
  <si>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</si>
  <si>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</si>
  <si>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</si>
  <si>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</si>
  <si>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</si>
  <si>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</si>
  <si>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</si>
  <si>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</si>
  <si>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</si>
  <si>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</si>
  <si>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</si>
  <si>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</si>
  <si>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</si>
  <si>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</si>
  <si>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</si>
  <si>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</si>
  <si>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</si>
  <si>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</si>
  <si>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</si>
  <si>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</si>
  <si>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</si>
  <si>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</si>
  <si>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</si>
  <si>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</si>
  <si>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</si>
  <si>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</si>
  <si>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</si>
  <si>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</si>
  <si>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</si>
  <si>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</si>
  <si>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</si>
  <si>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</si>
  <si>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</si>
  <si>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</si>
  <si>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</si>
  <si>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</si>
  <si>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</si>
  <si>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</si>
  <si>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</si>
  <si>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</si>
  <si>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</si>
  <si>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</si>
  <si>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</si>
  <si>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</si>
  <si>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</si>
  <si>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</si>
  <si>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</si>
  <si>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</si>
  <si>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</si>
  <si>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</si>
  <si>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</si>
  <si>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</si>
  <si>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</si>
  <si>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</si>
  <si>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</si>
  <si>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</si>
  <si>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</si>
  <si>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</si>
  <si>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</si>
  <si>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</si>
  <si>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</si>
  <si>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</si>
  <si>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</si>
  <si>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</si>
  <si>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</si>
  <si>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</si>
  <si>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</si>
  <si>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</si>
  <si>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</si>
  <si>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</si>
  <si>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</si>
  <si>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</si>
  <si>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</si>
  <si>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</si>
  <si>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</si>
  <si>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</si>
  <si>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</si>
  <si>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</si>
  <si>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</si>
  <si>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</si>
  <si>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</si>
  <si>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</si>
  <si>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</si>
  <si>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</si>
  <si>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</si>
  <si>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</si>
  <si>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</si>
  <si>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</si>
  <si>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</si>
  <si>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</si>
  <si>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</si>
  <si>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</si>
  <si>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</si>
  <si>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</si>
  <si>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</si>
  <si>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</si>
  <si>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</si>
  <si>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</si>
  <si>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</si>
  <si>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</si>
  <si>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</si>
  <si>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</si>
  <si>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</si>
  <si>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</si>
  <si>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</si>
  <si>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</si>
  <si>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</si>
  <si>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</si>
  <si>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</si>
  <si>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</si>
  <si>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</si>
  <si>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</si>
  <si>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</si>
  <si>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</si>
  <si>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</si>
  <si>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</si>
  <si>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</si>
  <si>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</si>
  <si>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</si>
  <si>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</si>
  <si>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</si>
  <si>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</si>
  <si>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</si>
  <si>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</si>
  <si>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</si>
  <si>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</si>
  <si>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</si>
  <si>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</si>
  <si>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</si>
  <si>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</si>
  <si>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</si>
  <si>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</si>
  <si>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</si>
  <si>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</si>
  <si>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</si>
  <si>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</si>
  <si>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</si>
  <si>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</si>
  <si>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</si>
  <si>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</si>
  <si>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</si>
  <si>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</si>
  <si>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</si>
  <si>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</si>
  <si>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</si>
  <si>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</si>
  <si>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</si>
  <si>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</si>
  <si>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</si>
  <si>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</si>
  <si>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</si>
  <si>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</si>
  <si>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</si>
  <si>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</si>
  <si>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</si>
  <si>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</si>
  <si>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</si>
  <si>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</si>
  <si>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</si>
  <si>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</si>
  <si>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</si>
  <si>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</si>
  <si>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</si>
  <si>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</si>
  <si>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</si>
  <si>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</si>
  <si>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</si>
  <si>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</si>
  <si>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</si>
  <si>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</si>
  <si>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</si>
  <si>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</si>
  <si>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</si>
  <si>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</si>
  <si>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</si>
  <si>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</si>
  <si>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</si>
  <si>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</si>
  <si>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</si>
  <si>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</si>
  <si>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</si>
  <si>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</si>
  <si>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</si>
  <si>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</si>
  <si>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</si>
  <si>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</si>
  <si>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</si>
  <si>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</si>
  <si>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</si>
  <si>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</si>
  <si>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</si>
  <si>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</si>
  <si>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</si>
  <si>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</si>
  <si>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</si>
  <si>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</si>
  <si>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</si>
  <si>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</si>
  <si>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</si>
  <si>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</si>
  <si>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</si>
  <si>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</si>
  <si>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</si>
  <si>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</si>
  <si>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</si>
  <si>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</si>
  <si>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</si>
  <si>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</si>
  <si>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</si>
  <si>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</si>
  <si>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</si>
  <si>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</si>
  <si>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</si>
  <si>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</si>
  <si>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</si>
  <si>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</si>
  <si>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</si>
  <si>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</si>
  <si>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</si>
  <si>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</si>
  <si>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</si>
  <si>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</si>
  <si>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</si>
  <si>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</si>
  <si>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</si>
  <si>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</si>
  <si>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</si>
  <si>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</si>
  <si>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</si>
  <si>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</si>
  <si>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</si>
  <si>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</si>
  <si>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</si>
  <si>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</si>
  <si>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</si>
  <si>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</si>
  <si>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</si>
  <si>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</si>
  <si>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</si>
  <si>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</si>
  <si>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</si>
  <si>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</si>
  <si>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</si>
  <si>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</si>
  <si>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</si>
  <si>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</si>
  <si>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</si>
  <si>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</si>
  <si>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</si>
  <si>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</si>
  <si>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</si>
  <si>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</si>
  <si>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</si>
  <si>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</si>
  <si>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</si>
  <si>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</si>
  <si>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</si>
  <si>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</si>
  <si>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</si>
  <si>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</si>
  <si>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</si>
  <si>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</si>
  <si>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</si>
  <si>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</si>
  <si>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</si>
  <si>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</si>
  <si>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</si>
  <si>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</si>
  <si>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</si>
  <si>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</si>
  <si>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</si>
  <si>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</si>
  <si>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</si>
  <si>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</si>
  <si>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</si>
  <si>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</si>
  <si>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</si>
  <si>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</si>
  <si>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</si>
  <si>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</si>
  <si>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</si>
  <si>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</si>
  <si>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</si>
  <si>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</si>
  <si>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</si>
  <si>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</si>
  <si>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</si>
  <si>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</si>
  <si>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</si>
  <si>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</si>
  <si>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</si>
  <si>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</si>
  <si>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</si>
  <si>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</si>
  <si>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</si>
  <si>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</si>
  <si>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</si>
  <si>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</si>
  <si>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</si>
  <si>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</si>
  <si>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</si>
  <si>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</si>
  <si>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</si>
  <si>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</si>
  <si>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</si>
  <si>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</si>
  <si>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</si>
  <si>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</si>
  <si>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</si>
  <si>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</si>
  <si>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</si>
  <si>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</si>
  <si>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</si>
  <si>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</si>
  <si>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</si>
  <si>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</si>
  <si>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</si>
  <si>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</si>
  <si>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</si>
  <si>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</si>
  <si>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</si>
  <si>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</si>
  <si>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</si>
  <si>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</si>
  <si>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</si>
  <si>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</si>
  <si>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</si>
  <si>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</si>
  <si>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</si>
  <si>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</si>
  <si>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</si>
  <si>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</si>
  <si>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</si>
  <si>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</si>
  <si>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</si>
  <si>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</si>
  <si>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</si>
  <si>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</si>
  <si>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</si>
  <si>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</si>
  <si>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</si>
  <si>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</si>
  <si>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</si>
  <si>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</si>
  <si>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</si>
  <si>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</si>
  <si>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</si>
  <si>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</si>
  <si>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</si>
  <si>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</si>
  <si>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</si>
  <si>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</si>
  <si>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</si>
  <si>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</si>
  <si>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</si>
  <si>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</si>
  <si>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</si>
  <si>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</si>
  <si>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</si>
  <si>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</si>
  <si>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</si>
  <si>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</si>
  <si>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</si>
  <si>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</si>
  <si>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</si>
  <si>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</si>
  <si>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</si>
  <si>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</si>
  <si>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</si>
  <si>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</si>
  <si>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</si>
  <si>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</si>
  <si>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</si>
  <si>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</si>
  <si>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</si>
  <si>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</si>
  <si>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</si>
  <si>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</si>
  <si>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</si>
  <si>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</si>
  <si>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</si>
  <si>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</si>
  <si>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</si>
  <si>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</si>
  <si>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</si>
  <si>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</si>
  <si>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</si>
  <si>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</si>
  <si>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</si>
  <si>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</si>
  <si>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</si>
  <si>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</si>
  <si>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</si>
  <si>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</si>
  <si>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</si>
  <si>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</si>
  <si>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</si>
  <si>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</si>
  <si>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</si>
  <si>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</si>
  <si>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</si>
  <si>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</si>
  <si>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</si>
  <si>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</si>
  <si>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</si>
  <si>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</si>
  <si>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</si>
  <si>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</si>
  <si>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</si>
  <si>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</si>
  <si>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</si>
  <si>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</si>
  <si>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</si>
  <si>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</si>
  <si>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</si>
  <si>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</si>
  <si>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</si>
  <si>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</si>
  <si>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</si>
  <si>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</si>
  <si>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</si>
  <si>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</si>
  <si>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</si>
  <si>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</si>
  <si>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</si>
  <si>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</si>
  <si>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</si>
  <si>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</si>
  <si>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</si>
  <si>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</si>
  <si>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</si>
  <si>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</si>
  <si>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</si>
  <si>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</si>
  <si>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</si>
  <si>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</si>
  <si>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</si>
  <si>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</si>
  <si>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</si>
  <si>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</si>
  <si>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</si>
  <si>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</si>
  <si>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</si>
  <si>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</si>
  <si>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</si>
  <si>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</si>
  <si>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</si>
  <si>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</si>
  <si>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</si>
  <si>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</si>
  <si>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</si>
  <si>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</si>
  <si>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</si>
  <si>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</si>
  <si>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</si>
  <si>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</si>
  <si>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</si>
  <si>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</si>
  <si>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</si>
  <si>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</si>
  <si>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</si>
  <si>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</si>
  <si>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</si>
  <si>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</si>
  <si>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</si>
  <si>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</si>
  <si>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</si>
  <si>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</si>
  <si>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</si>
  <si>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</si>
  <si>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</si>
  <si>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</si>
  <si>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</si>
  <si>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</si>
  <si>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</si>
  <si>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</si>
  <si>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</si>
  <si>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</si>
  <si>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</si>
  <si>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</si>
  <si>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</si>
  <si>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</si>
  <si>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</si>
  <si>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</si>
  <si>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</si>
  <si>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</si>
  <si>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</si>
  <si>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</si>
  <si>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</si>
  <si>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</si>
  <si>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</si>
  <si>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</si>
  <si>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</si>
  <si>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</si>
  <si>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</si>
  <si>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</si>
  <si>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</si>
  <si>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</si>
  <si>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</si>
  <si>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</si>
  <si>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</si>
  <si>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</si>
  <si>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</si>
  <si>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</si>
  <si>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</si>
  <si>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</si>
  <si>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</si>
  <si>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</si>
  <si>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</si>
  <si>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</si>
  <si>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</si>
  <si>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</si>
  <si>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</si>
  <si>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</si>
  <si>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</si>
  <si>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</si>
  <si>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</si>
  <si>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</si>
  <si>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</si>
  <si>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</si>
  <si>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</si>
  <si>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</si>
  <si>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</si>
  <si>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</si>
  <si>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</si>
  <si>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</si>
  <si>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</si>
  <si>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</si>
  <si>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</si>
  <si>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</si>
  <si>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</si>
  <si>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</si>
  <si>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</si>
  <si>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</si>
  <si>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</si>
  <si>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</si>
  <si>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</si>
  <si>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</si>
  <si>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</si>
  <si>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</si>
  <si>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</si>
  <si>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</si>
  <si>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</si>
  <si>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</si>
  <si>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</si>
  <si>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</si>
  <si>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</si>
  <si>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</si>
  <si>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</si>
  <si>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</si>
  <si>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</si>
  <si>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</si>
  <si>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</si>
  <si>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</si>
  <si>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</si>
  <si>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</si>
  <si>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</si>
  <si>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</si>
  <si>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</si>
  <si>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</si>
  <si>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</si>
  <si>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</si>
  <si>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</si>
  <si>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</si>
  <si>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</si>
  <si>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</si>
  <si>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</si>
  <si>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</si>
  <si>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</si>
  <si>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</si>
  <si>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</si>
  <si>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</si>
  <si>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</si>
  <si>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</si>
  <si>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</si>
  <si>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</si>
  <si>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</si>
  <si>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</si>
  <si>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</si>
  <si>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</si>
  <si>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</si>
  <si>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</si>
  <si>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</si>
  <si>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</si>
  <si>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</si>
  <si>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</si>
  <si>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</si>
  <si>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</si>
  <si>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</si>
  <si>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</si>
  <si>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</si>
  <si>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</si>
  <si>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</si>
  <si>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</si>
  <si>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</si>
  <si>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</si>
  <si>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</si>
  <si>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</si>
  <si>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</si>
  <si>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</si>
  <si>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</si>
  <si>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</si>
  <si>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</si>
  <si>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</si>
  <si>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</si>
  <si>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</si>
  <si>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</si>
  <si>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</si>
  <si>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</si>
  <si>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</si>
  <si>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</si>
  <si>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</si>
  <si>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</si>
  <si>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</si>
  <si>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</si>
  <si>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</si>
  <si>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</si>
  <si>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</si>
  <si>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</si>
  <si>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</si>
  <si>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</si>
  <si>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</si>
  <si>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</si>
  <si>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</si>
  <si>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</si>
  <si>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</si>
  <si>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</si>
  <si>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</si>
  <si>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</si>
  <si>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</si>
  <si>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</si>
  <si>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</si>
  <si>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</si>
  <si>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</si>
  <si>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</si>
  <si>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</si>
  <si>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</si>
  <si>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</si>
  <si>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</si>
  <si>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</si>
  <si>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</si>
  <si>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</si>
  <si>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</si>
  <si>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</si>
  <si>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</si>
  <si>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</si>
  <si>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</si>
  <si>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</si>
  <si>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</si>
  <si>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</si>
  <si>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</si>
  <si>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</si>
  <si>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</si>
  <si>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</si>
  <si>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</si>
  <si>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</si>
  <si>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</si>
  <si>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</si>
  <si>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</si>
  <si>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</si>
  <si>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</si>
  <si>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</si>
  <si>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</si>
  <si>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</si>
  <si>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</si>
  <si>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</si>
  <si>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</si>
  <si>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</si>
  <si>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</si>
  <si>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</si>
  <si>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</si>
  <si>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</si>
  <si>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</si>
  <si>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</si>
  <si>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</si>
  <si>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</si>
  <si>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</si>
  <si>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</si>
  <si>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</si>
  <si>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</si>
  <si>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</si>
  <si>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</si>
  <si>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</si>
  <si>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</si>
  <si>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</si>
  <si>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</si>
  <si>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</si>
  <si>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</si>
  <si>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</si>
  <si>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</si>
  <si>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</si>
  <si>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</si>
  <si>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</si>
  <si>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</si>
  <si>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</si>
  <si>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</si>
  <si>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</si>
  <si>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</si>
  <si>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</si>
  <si>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</si>
  <si>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</si>
  <si>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</si>
  <si>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</si>
  <si>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</si>
  <si>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</si>
  <si>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</si>
  <si>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</si>
  <si>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</si>
  <si>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</si>
  <si>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</si>
  <si>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</si>
  <si>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</si>
  <si>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</si>
  <si>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</si>
  <si>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</si>
  <si>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</si>
  <si>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</si>
  <si>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</si>
  <si>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</si>
  <si>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</si>
  <si>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</si>
  <si>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</si>
  <si>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</si>
  <si>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</si>
  <si>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</si>
  <si>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</si>
  <si>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</si>
  <si>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</si>
  <si>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</si>
  <si>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</si>
  <si>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</si>
  <si>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</si>
  <si>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</si>
  <si>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</si>
  <si>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</si>
  <si>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</si>
  <si>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</si>
  <si>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</si>
  <si>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</si>
  <si>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</si>
  <si>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</si>
  <si>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</si>
  <si>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</si>
  <si>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</si>
  <si>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</si>
  <si>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</si>
  <si>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</si>
  <si>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</si>
  <si>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</si>
  <si>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</si>
  <si>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</si>
  <si>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</si>
  <si>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</si>
  <si>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</si>
  <si>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</si>
  <si>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</si>
  <si>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</si>
  <si>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</si>
  <si>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</si>
  <si>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</si>
  <si>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</si>
  <si>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</si>
  <si>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</si>
  <si>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</si>
  <si>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</si>
  <si>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</si>
  <si>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</si>
  <si>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</si>
  <si>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</si>
  <si>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</si>
  <si>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</si>
  <si>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</si>
  <si>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</si>
  <si>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</si>
  <si>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</si>
  <si>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</si>
  <si>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</si>
  <si>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</si>
  <si>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</si>
  <si>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</si>
  <si>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</si>
  <si>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</si>
  <si>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</si>
  <si>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</si>
  <si>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</si>
  <si>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</si>
  <si>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</si>
  <si>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</si>
  <si>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</si>
  <si>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</si>
  <si>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</si>
  <si>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</si>
  <si>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</si>
  <si>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</si>
  <si>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</si>
  <si>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</si>
  <si>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</si>
  <si>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</si>
  <si>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</si>
  <si>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</si>
  <si>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</si>
  <si>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</si>
  <si>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</si>
  <si>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</si>
  <si>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</si>
  <si>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</si>
  <si>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</si>
  <si>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</si>
  <si>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</si>
  <si>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</si>
  <si>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</si>
  <si>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</si>
  <si>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</si>
  <si>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</si>
  <si>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</si>
  <si>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</si>
  <si>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</si>
  <si>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</si>
  <si>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</si>
  <si>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</si>
  <si>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</si>
  <si>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</si>
  <si>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</si>
  <si>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</si>
  <si>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</si>
  <si>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</si>
  <si>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</si>
  <si>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</si>
  <si>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</si>
  <si>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</si>
  <si>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</si>
  <si>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</si>
  <si>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</si>
  <si>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</si>
  <si>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</si>
  <si>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</si>
  <si>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</si>
  <si>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</si>
  <si>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</si>
  <si>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</si>
  <si>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</si>
  <si>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</si>
  <si>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</si>
  <si>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</si>
  <si>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</si>
  <si>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</si>
  <si>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</si>
  <si>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</si>
  <si>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</si>
  <si>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</si>
  <si>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</si>
  <si>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</si>
  <si>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</si>
  <si>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</si>
  <si>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</si>
  <si>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</si>
  <si>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</si>
  <si>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</si>
  <si>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</si>
  <si>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</si>
  <si>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</si>
  <si>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</si>
  <si>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</si>
  <si>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</si>
  <si>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</si>
  <si>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</si>
  <si>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</si>
  <si>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</si>
  <si>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</si>
  <si>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</si>
  <si>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</si>
  <si>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</si>
  <si>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</si>
  <si>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</si>
  <si>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</si>
  <si>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</si>
  <si>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</si>
  <si>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</si>
  <si>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</si>
  <si>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</si>
  <si>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</si>
  <si>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</si>
  <si>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</si>
  <si>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</si>
  <si>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</si>
  <si>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</si>
  <si>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</si>
  <si>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</si>
  <si>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</si>
  <si>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</si>
  <si>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</si>
  <si>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</si>
  <si>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</si>
  <si>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</si>
  <si>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</si>
  <si>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</si>
  <si>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</si>
  <si>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</si>
  <si>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</si>
  <si>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</si>
  <si>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</si>
  <si>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</si>
  <si>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</si>
  <si>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</si>
  <si>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</si>
  <si>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</si>
  <si>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</si>
  <si>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</si>
  <si>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</si>
  <si>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</si>
  <si>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</si>
  <si>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</si>
  <si>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</si>
  <si>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</si>
  <si>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</si>
  <si>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</si>
  <si>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</si>
  <si>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</si>
  <si>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</si>
  <si>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</si>
  <si>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</si>
  <si>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</si>
  <si>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</si>
  <si>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</si>
  <si>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</si>
  <si>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</si>
  <si>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</si>
  <si>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</si>
  <si>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</si>
  <si>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</si>
  <si>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</si>
  <si>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</si>
  <si>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</si>
  <si>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</si>
  <si>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</si>
  <si>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</si>
  <si>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</si>
  <si>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</si>
  <si>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</si>
  <si>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</si>
  <si>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</si>
  <si>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</si>
  <si>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</si>
  <si>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</si>
  <si>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</si>
  <si>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</si>
  <si>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</si>
  <si>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</si>
  <si>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</si>
  <si>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</si>
  <si>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</si>
  <si>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</si>
  <si>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</si>
  <si>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</si>
  <si>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</si>
  <si>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</si>
  <si>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</si>
  <si>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</si>
  <si>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</si>
  <si>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</si>
  <si>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</si>
  <si>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</si>
  <si>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</si>
  <si>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</si>
  <si>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</si>
  <si>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</si>
  <si>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</si>
  <si>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</si>
  <si>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</si>
  <si>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</si>
  <si>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</si>
  <si>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</si>
  <si>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</si>
  <si>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</si>
  <si>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</si>
  <si>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</si>
  <si>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</si>
  <si>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</si>
  <si>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</si>
  <si>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</si>
  <si>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</si>
  <si>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</si>
  <si>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</si>
  <si>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</si>
  <si>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</si>
  <si>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</si>
  <si>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</si>
  <si>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</si>
  <si>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</si>
  <si>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</si>
  <si>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</si>
  <si>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</si>
  <si>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</si>
  <si>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</si>
  <si>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</si>
  <si>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</si>
  <si>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</si>
  <si>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</si>
  <si>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</si>
  <si>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</si>
  <si>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</si>
  <si>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</si>
  <si>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</si>
  <si>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</si>
  <si>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</si>
  <si>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</si>
  <si>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</si>
  <si>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</si>
  <si>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</si>
  <si>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</si>
  <si>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</si>
  <si>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</si>
  <si>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</si>
  <si>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</si>
  <si>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</si>
  <si>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</si>
  <si>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</si>
  <si>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</si>
  <si>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</si>
  <si>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</si>
  <si>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</si>
  <si>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</si>
  <si>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</si>
  <si>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</si>
  <si>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</si>
  <si>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</si>
  <si>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</si>
  <si>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</si>
  <si>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</si>
  <si>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</si>
  <si>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</si>
  <si>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</si>
  <si>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</si>
  <si>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</si>
  <si>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</si>
  <si>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</si>
  <si>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</si>
  <si>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</si>
  <si>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</si>
  <si>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</si>
  <si>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</si>
  <si>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</si>
  <si>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</si>
  <si>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</si>
  <si>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</si>
  <si>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</si>
  <si>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</si>
  <si>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</si>
  <si>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</si>
  <si>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</si>
  <si>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</si>
  <si>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</si>
  <si>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</si>
  <si>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</si>
  <si>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</si>
  <si>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</si>
  <si>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</si>
  <si>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</si>
  <si>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</si>
  <si>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</si>
  <si>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</si>
  <si>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</si>
  <si>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</si>
  <si>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</si>
  <si>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</si>
  <si>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</si>
  <si>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</si>
  <si>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</si>
  <si>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</si>
  <si>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</si>
  <si>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</si>
  <si>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</si>
  <si>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</si>
  <si>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</si>
  <si>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</si>
  <si>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</si>
  <si>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</si>
  <si>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</si>
  <si>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</si>
  <si>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</si>
  <si>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</si>
  <si>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</si>
  <si>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</si>
  <si>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</si>
  <si>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</si>
  <si>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</si>
  <si>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</si>
  <si>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</si>
  <si>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</si>
  <si>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</si>
  <si>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</si>
  <si>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</si>
  <si>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</si>
  <si>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</si>
  <si>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</si>
  <si>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</si>
  <si>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</si>
  <si>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</si>
  <si>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</si>
  <si>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</si>
  <si>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</si>
  <si>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</si>
  <si>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</si>
  <si>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</si>
  <si>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</si>
  <si>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</si>
  <si>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</si>
  <si>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</si>
  <si>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</si>
  <si>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</si>
  <si>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</si>
  <si>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</si>
  <si>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</si>
  <si>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</si>
  <si>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</si>
  <si>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</si>
  <si>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</si>
  <si>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</si>
  <si>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</si>
  <si>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</si>
  <si>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</si>
  <si>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</si>
  <si>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</si>
  <si>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</si>
  <si>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</si>
  <si>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</si>
  <si>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</si>
  <si>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</si>
  <si>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</si>
  <si>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</si>
  <si>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</si>
  <si>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</si>
  <si>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</si>
  <si>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</si>
  <si>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</si>
  <si>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</si>
  <si>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</si>
  <si>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</si>
  <si>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</si>
  <si>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</si>
  <si>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</si>
  <si>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</si>
  <si>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</si>
  <si>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</si>
  <si>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</si>
  <si>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</si>
  <si>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</si>
  <si>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</si>
  <si>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</si>
  <si>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</si>
  <si>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</si>
  <si>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</si>
  <si>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</si>
  <si>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</si>
  <si>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</si>
  <si>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</si>
  <si>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</si>
  <si>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</si>
  <si>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</si>
  <si>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</si>
  <si>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</si>
  <si>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</si>
  <si>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</si>
  <si>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</si>
  <si>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</si>
  <si>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</si>
  <si>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</si>
  <si>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</si>
  <si>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</si>
  <si>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</si>
  <si>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</si>
  <si>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</si>
  <si>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</si>
  <si>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</si>
  <si>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</si>
  <si>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</si>
  <si>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</si>
  <si>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</si>
  <si>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</si>
  <si>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</si>
  <si>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</si>
  <si>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</si>
  <si>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</si>
  <si>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</si>
  <si>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</si>
  <si>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</si>
  <si>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</si>
  <si>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</si>
  <si>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</si>
  <si>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</si>
  <si>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</si>
  <si>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</si>
  <si>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</si>
  <si>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</si>
  <si>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</si>
  <si>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</si>
  <si>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</si>
  <si>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</si>
  <si>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</si>
  <si>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</si>
  <si>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</si>
  <si>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</si>
  <si>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</si>
  <si>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</si>
  <si>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</si>
  <si>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</si>
  <si>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</si>
  <si>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</si>
  <si>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</si>
  <si>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</si>
  <si>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</si>
  <si>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</si>
  <si>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</si>
  <si>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</si>
  <si>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</si>
  <si>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</si>
  <si>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</si>
  <si>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</si>
  <si>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</si>
  <si>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</si>
  <si>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</si>
  <si>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</si>
  <si>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</si>
  <si>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</si>
  <si>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</si>
  <si>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</si>
  <si>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</si>
  <si>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</si>
  <si>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</si>
  <si>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</si>
  <si>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</si>
  <si>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</si>
  <si>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</si>
  <si>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</si>
  <si>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</si>
  <si>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</si>
  <si>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</si>
  <si>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</si>
  <si>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</si>
  <si>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</si>
  <si>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</si>
  <si>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</si>
  <si>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</si>
  <si>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</si>
  <si>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</si>
  <si>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</si>
  <si>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</si>
  <si>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</si>
  <si>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</si>
  <si>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</si>
  <si>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</si>
  <si>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</si>
  <si>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</si>
  <si>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</si>
  <si>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</si>
  <si>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</si>
  <si>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</si>
  <si>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</si>
  <si>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</si>
  <si>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</si>
  <si>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</si>
  <si>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</si>
  <si>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</si>
  <si>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</si>
  <si>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</si>
  <si>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</si>
  <si>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</si>
  <si>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</si>
  <si>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</si>
  <si>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</si>
  <si>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</si>
  <si>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</si>
  <si>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</si>
  <si>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</si>
  <si>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</si>
  <si>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</si>
  <si>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</si>
  <si>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</si>
  <si>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</si>
  <si>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</si>
  <si>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</si>
  <si>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</si>
  <si>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</si>
  <si>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</si>
  <si>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</si>
  <si>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</si>
  <si>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</si>
  <si>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</si>
  <si>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</si>
  <si>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</si>
  <si>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</si>
  <si>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</si>
  <si>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</si>
  <si>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</si>
  <si>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</si>
  <si>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</si>
  <si>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</si>
  <si>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</si>
  <si>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</si>
  <si>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</si>
  <si>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</si>
  <si>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</si>
  <si>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</si>
  <si>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</si>
  <si>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</si>
  <si>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</si>
  <si>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</si>
  <si>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</si>
  <si>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</si>
  <si>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</si>
  <si>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</si>
  <si>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</si>
  <si>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</si>
  <si>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</si>
  <si>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</si>
  <si>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</si>
  <si>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</si>
  <si>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</si>
  <si>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</si>
  <si>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</si>
  <si>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</si>
  <si>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</si>
  <si>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</si>
  <si>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</si>
  <si>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</si>
  <si>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</si>
  <si>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</si>
  <si>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</si>
  <si>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</si>
  <si>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</si>
  <si>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</si>
  <si>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</si>
  <si>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</si>
  <si>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</si>
  <si>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</si>
  <si>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</si>
  <si>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</si>
  <si>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</si>
  <si>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</si>
  <si>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</si>
  <si>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</si>
  <si>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</si>
  <si>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</si>
  <si>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</si>
  <si>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</si>
  <si>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</si>
  <si>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</si>
  <si>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</si>
  <si>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</si>
  <si>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</si>
  <si>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</si>
  <si>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</si>
  <si>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</si>
  <si>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</si>
  <si>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</si>
  <si>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</si>
  <si>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</si>
  <si>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</si>
  <si>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</si>
  <si>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</si>
  <si>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</si>
  <si>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</si>
  <si>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</si>
  <si>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</si>
  <si>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</si>
  <si>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</si>
  <si>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</si>
  <si>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</si>
  <si>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</si>
  <si>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</si>
  <si>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</si>
  <si>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</si>
  <si>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</si>
  <si>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</si>
  <si>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</si>
  <si>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</si>
  <si>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</si>
  <si>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</si>
  <si>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</si>
  <si>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</si>
  <si>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</si>
  <si>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</si>
  <si>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</si>
  <si>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</si>
  <si>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</si>
  <si>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</si>
  <si>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</si>
  <si>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</si>
  <si>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</si>
  <si>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</si>
  <si>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</si>
  <si>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</si>
  <si>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</si>
  <si>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</si>
  <si>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</si>
  <si>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</si>
  <si>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</si>
  <si>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</si>
  <si>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</si>
  <si>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</si>
  <si>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</si>
  <si>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</si>
  <si>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</si>
  <si>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</si>
  <si>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</si>
  <si>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</si>
  <si>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</si>
  <si>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</si>
  <si>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</si>
  <si>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</si>
  <si>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</si>
  <si>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</si>
  <si>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</si>
  <si>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</si>
  <si>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</si>
  <si>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</si>
  <si>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</si>
  <si>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</si>
  <si>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</si>
  <si>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</si>
  <si>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</si>
  <si>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</si>
  <si>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</si>
  <si>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</si>
  <si>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</si>
  <si>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</si>
  <si>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</si>
  <si>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</si>
  <si>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</si>
  <si>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</si>
  <si>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</si>
  <si>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</si>
  <si>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</si>
  <si>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</si>
  <si>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</si>
  <si>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</si>
  <si>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</si>
  <si>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</si>
  <si>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</si>
  <si>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</si>
  <si>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</si>
  <si>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</si>
  <si>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</si>
  <si>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</si>
  <si>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</si>
  <si>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</si>
  <si>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</si>
  <si>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</si>
  <si>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</si>
  <si>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</si>
  <si>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</si>
  <si>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</si>
  <si>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</si>
  <si>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</si>
  <si>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</si>
  <si>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</si>
  <si>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</si>
  <si>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</si>
  <si>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</si>
  <si>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</si>
  <si>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</si>
  <si>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</si>
  <si>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</si>
  <si>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</si>
  <si>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</si>
  <si>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</si>
  <si>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</si>
  <si>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</si>
  <si>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</si>
  <si>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</si>
  <si>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</si>
  <si>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</si>
  <si>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</si>
  <si>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</si>
  <si>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</si>
  <si>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</si>
  <si>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</si>
  <si>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</si>
  <si>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</si>
  <si>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</si>
  <si>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</si>
  <si>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</si>
  <si>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</si>
  <si>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</si>
  <si>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</si>
  <si>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</si>
  <si>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</si>
  <si>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</si>
  <si>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</si>
  <si>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</si>
  <si>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</si>
  <si>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</si>
  <si>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</si>
  <si>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</si>
  <si>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</si>
  <si>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</si>
  <si>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</si>
  <si>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</si>
  <si>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</si>
  <si>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</si>
  <si>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</si>
  <si>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</si>
  <si>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</si>
  <si>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</si>
  <si>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</si>
  <si>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</si>
  <si>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</si>
  <si>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</si>
  <si>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</si>
  <si>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</si>
  <si>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</si>
  <si>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</si>
  <si>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</si>
  <si>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</si>
  <si>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</si>
  <si>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</si>
  <si>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</si>
  <si>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</si>
  <si>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</si>
  <si>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</si>
  <si>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</si>
  <si>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</si>
  <si>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</si>
  <si>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</si>
  <si>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</si>
  <si>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</si>
  <si>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</si>
  <si>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</si>
  <si>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</si>
  <si>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</si>
  <si>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</si>
  <si>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</si>
  <si>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</si>
  <si>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</si>
  <si>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</si>
  <si>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</si>
  <si>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</si>
  <si>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</si>
  <si>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</si>
  <si>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</si>
  <si>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</si>
  <si>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</si>
  <si>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</si>
  <si>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</si>
  <si>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</si>
  <si>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</si>
  <si>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</si>
  <si>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</si>
  <si>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</si>
  <si>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</si>
  <si>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</si>
  <si>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</si>
  <si>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</si>
  <si>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</si>
  <si>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</si>
  <si>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</si>
  <si>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</si>
  <si>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</si>
  <si>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</si>
  <si>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</si>
  <si>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</si>
  <si>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</si>
  <si>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</si>
  <si>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</si>
  <si>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</si>
  <si>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</si>
  <si>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</si>
  <si>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</si>
  <si>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</si>
  <si>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</si>
  <si>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</si>
  <si>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</si>
  <si>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</si>
  <si>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</si>
  <si>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</si>
  <si>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</si>
  <si>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</si>
  <si>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</si>
  <si>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</si>
  <si>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</si>
  <si>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</si>
  <si>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</si>
  <si>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</si>
  <si>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</si>
  <si>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</si>
  <si>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</si>
  <si>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</si>
  <si>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</si>
  <si>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</si>
  <si>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</si>
  <si>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</si>
  <si>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</si>
  <si>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</si>
  <si>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</si>
  <si>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</si>
  <si>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</si>
  <si>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</si>
  <si>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</si>
  <si>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</si>
  <si>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</si>
  <si>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</si>
  <si>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</si>
  <si>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</si>
  <si>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</si>
  <si>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</si>
  <si>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</si>
  <si>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</si>
  <si>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</si>
  <si>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</si>
  <si>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</si>
  <si>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</si>
  <si>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</si>
  <si>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</si>
  <si>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</si>
  <si>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</si>
  <si>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</si>
  <si>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</si>
  <si>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</si>
  <si>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</si>
  <si>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</si>
  <si>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</si>
  <si>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</si>
  <si>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</si>
  <si>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</si>
  <si>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</si>
  <si>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</si>
  <si>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</si>
  <si>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</si>
  <si>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</si>
  <si>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</si>
  <si>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</si>
  <si>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</si>
  <si>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</si>
  <si>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</si>
  <si>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</si>
  <si>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</si>
  <si>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</si>
  <si>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</si>
  <si>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</si>
  <si>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</si>
  <si>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</si>
  <si>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</si>
  <si>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</si>
  <si>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</si>
  <si>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</si>
  <si>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</si>
  <si>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</si>
  <si>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</si>
  <si>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</si>
  <si>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</si>
  <si>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</si>
  <si>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</si>
  <si>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</si>
  <si>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</si>
  <si>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</si>
  <si>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</si>
  <si>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</si>
  <si>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</si>
  <si>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</si>
  <si>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</si>
  <si>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</si>
  <si>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</si>
  <si>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</si>
  <si>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</si>
  <si>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</si>
  <si>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</si>
  <si>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</si>
  <si>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</si>
  <si>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</si>
  <si>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</si>
  <si>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</si>
  <si>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</si>
  <si>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</si>
  <si>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</si>
  <si>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</si>
  <si>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</si>
  <si>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</si>
  <si>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</si>
  <si>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</si>
  <si>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</si>
  <si>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</si>
  <si>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</si>
  <si>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</si>
  <si>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</si>
  <si>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</si>
  <si>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</si>
  <si>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</si>
  <si>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</si>
  <si>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</si>
  <si>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</si>
  <si>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</si>
  <si>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</si>
  <si>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</si>
  <si>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</si>
  <si>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</si>
  <si>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</si>
  <si>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</si>
  <si>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</si>
  <si>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</si>
  <si>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</si>
  <si>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</si>
  <si>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</si>
  <si>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</si>
  <si>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</si>
  <si>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</si>
  <si>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</si>
  <si>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</si>
  <si>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</si>
  <si>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</si>
  <si>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</si>
  <si>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</si>
  <si>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</si>
  <si>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</si>
  <si>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</si>
  <si>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</si>
  <si>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</si>
  <si>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</si>
  <si>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</si>
  <si>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</si>
  <si>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</si>
  <si>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</si>
  <si>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</si>
  <si>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</si>
  <si>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</si>
  <si>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</si>
  <si>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</si>
  <si>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</si>
  <si>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</si>
  <si>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</si>
  <si>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</si>
  <si>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</si>
  <si>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</si>
  <si>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</si>
  <si>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</si>
  <si>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</si>
  <si>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</si>
  <si>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</si>
  <si>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</si>
  <si>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</si>
  <si>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</si>
  <si>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</si>
  <si>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</si>
  <si>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</si>
  <si>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</si>
  <si>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</si>
  <si>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</si>
  <si>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</si>
  <si>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</si>
  <si>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</si>
  <si>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</si>
  <si>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</si>
  <si>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</si>
  <si>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</si>
  <si>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</si>
  <si>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</si>
  <si>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</si>
  <si>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</si>
  <si>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</si>
  <si>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</si>
  <si>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</si>
  <si>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</si>
  <si>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</si>
  <si>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</si>
  <si>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</si>
  <si>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</si>
  <si>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</si>
  <si>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</si>
  <si>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</si>
  <si>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</si>
  <si>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</si>
  <si>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</si>
  <si>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</si>
  <si>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</si>
  <si>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</si>
  <si>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</si>
  <si>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</si>
  <si>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</si>
  <si>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</si>
  <si>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</si>
  <si>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</si>
  <si>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</si>
  <si>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</si>
  <si>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</si>
  <si>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</si>
  <si>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</si>
  <si>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</si>
  <si>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</si>
  <si>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</si>
  <si>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</si>
  <si>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</si>
  <si>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</si>
  <si>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</si>
  <si>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</si>
  <si>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</si>
  <si>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</si>
  <si>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</si>
  <si>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</si>
  <si>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</si>
  <si>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</si>
  <si>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</si>
  <si>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</si>
  <si>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</si>
  <si>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</si>
  <si>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</si>
  <si>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</si>
  <si>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</si>
  <si>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</si>
  <si>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</si>
  <si>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</si>
  <si>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</si>
  <si>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</si>
  <si>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</si>
  <si>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</si>
  <si>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</si>
  <si>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</si>
  <si>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</si>
  <si>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</si>
  <si>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</si>
  <si>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</si>
  <si>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</si>
  <si>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</si>
  <si>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</si>
  <si>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</si>
  <si>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</si>
  <si>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</si>
  <si>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</si>
  <si>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</si>
  <si>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</si>
  <si>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</si>
  <si>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</si>
  <si>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</si>
  <si>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</si>
  <si>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</si>
  <si>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</si>
  <si>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</si>
  <si>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</si>
  <si>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</si>
  <si>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</si>
  <si>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</si>
  <si>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</si>
  <si>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</si>
  <si>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</si>
  <si>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</si>
  <si>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</si>
  <si>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</si>
  <si>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</si>
  <si>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</si>
  <si>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</si>
  <si>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</si>
  <si>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</si>
  <si>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</si>
  <si>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</si>
  <si>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</si>
  <si>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</si>
  <si>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</si>
  <si>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</si>
  <si>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</si>
  <si>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</si>
  <si>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</si>
  <si>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</si>
  <si>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</si>
  <si>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</si>
  <si>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</si>
  <si>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</si>
  <si>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</si>
  <si>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</si>
  <si>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</si>
  <si>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</si>
  <si>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</si>
  <si>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</si>
  <si>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</si>
  <si>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</si>
  <si>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</si>
  <si>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</si>
  <si>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</si>
  <si>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</si>
  <si>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</si>
  <si>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</si>
  <si>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</si>
  <si>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</si>
  <si>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</si>
  <si>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</si>
  <si>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</si>
  <si>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</si>
  <si>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</si>
  <si>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</si>
  <si>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</si>
  <si>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</si>
  <si>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</si>
  <si>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</si>
  <si>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</si>
  <si>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</si>
  <si>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</si>
  <si>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</si>
  <si>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</si>
  <si>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</si>
  <si>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</si>
  <si>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</si>
  <si>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</si>
  <si>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</si>
  <si>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</si>
  <si>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</si>
  <si>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</si>
  <si>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</si>
  <si>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</si>
  <si>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</si>
  <si>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</si>
  <si>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</si>
  <si>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</si>
  <si>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</si>
  <si>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</si>
  <si>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</si>
  <si>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</si>
  <si>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</si>
  <si>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</si>
  <si>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</si>
  <si>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</si>
  <si>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</si>
  <si>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</si>
  <si>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</si>
  <si>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</si>
  <si>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</si>
  <si>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</si>
  <si>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</si>
  <si>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</si>
  <si>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</si>
  <si>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</si>
  <si>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</si>
  <si>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</si>
  <si>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</si>
  <si>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</si>
  <si>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</si>
  <si>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</si>
  <si>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</si>
  <si>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</si>
  <si>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</si>
  <si>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</si>
  <si>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</si>
  <si>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</si>
  <si>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</si>
  <si>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</si>
  <si>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</si>
  <si>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</si>
  <si>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</si>
  <si>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</si>
  <si>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</si>
  <si>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</si>
  <si>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</si>
  <si>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</si>
  <si>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</si>
  <si>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</si>
  <si>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</si>
  <si>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</si>
  <si>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</si>
  <si>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</si>
  <si>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</si>
  <si>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</si>
  <si>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</si>
  <si>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</si>
  <si>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</si>
  <si>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</si>
  <si>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</si>
  <si>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</si>
  <si>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</si>
  <si>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</si>
  <si>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</si>
  <si>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</si>
  <si>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</si>
  <si>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</si>
  <si>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</si>
  <si>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</si>
  <si>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</si>
  <si>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</si>
  <si>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</si>
  <si>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</si>
  <si>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</si>
  <si>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</si>
  <si>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</si>
  <si>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</si>
  <si>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</si>
  <si>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</si>
  <si>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</si>
  <si>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</si>
  <si>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</si>
  <si>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</si>
  <si>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</si>
  <si>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</si>
  <si>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</si>
  <si>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</si>
  <si>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</si>
  <si>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</si>
  <si>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</si>
  <si>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</si>
  <si>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</si>
  <si>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</si>
  <si>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</si>
  <si>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</si>
  <si>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</si>
  <si>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</si>
  <si>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</si>
  <si>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</si>
  <si>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</si>
  <si>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</si>
  <si>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</si>
  <si>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</si>
  <si>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</si>
  <si>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</si>
  <si>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</si>
  <si>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</si>
  <si>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</si>
  <si>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</si>
  <si>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</si>
  <si>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</si>
  <si>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</si>
  <si>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</si>
  <si>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</si>
  <si>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</si>
  <si>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</si>
  <si>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</si>
  <si>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</si>
  <si>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</si>
  <si>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</si>
  <si>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</si>
  <si>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</si>
  <si>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</si>
  <si>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</si>
  <si>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</si>
  <si>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</si>
  <si>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</si>
  <si>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</si>
  <si>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</si>
  <si>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</si>
  <si>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</si>
  <si>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</si>
  <si>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</si>
  <si>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</si>
  <si>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</si>
  <si>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</si>
  <si>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</si>
  <si>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</si>
  <si>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</si>
  <si>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</si>
  <si>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</si>
  <si>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</si>
  <si>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</si>
  <si>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</si>
  <si>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</si>
  <si>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</si>
  <si>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</si>
  <si>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</si>
  <si>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</si>
  <si>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</si>
  <si>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</si>
  <si>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</si>
  <si>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</si>
  <si>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</si>
  <si>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</si>
  <si>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</si>
  <si>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</si>
  <si>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</si>
  <si>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</si>
  <si>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</si>
  <si>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</si>
  <si>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</si>
  <si>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</si>
  <si>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</si>
  <si>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</si>
  <si>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</si>
  <si>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</si>
  <si>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</si>
  <si>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</si>
  <si>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</si>
  <si>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</si>
  <si>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</si>
  <si>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</si>
  <si>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</si>
  <si>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</si>
  <si>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</si>
  <si>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</si>
  <si>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</si>
  <si>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</si>
  <si>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</si>
  <si>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</si>
  <si>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</si>
  <si>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</si>
  <si>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</si>
  <si>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</si>
  <si>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</si>
  <si>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</si>
  <si>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</si>
  <si>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</si>
  <si>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</si>
  <si>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</si>
  <si>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</si>
  <si>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</si>
  <si>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</si>
  <si>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</si>
  <si>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</si>
  <si>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</si>
  <si>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</si>
  <si>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</si>
  <si>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</si>
  <si>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</si>
  <si>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</si>
  <si>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</si>
  <si>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</si>
  <si>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</si>
  <si>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</si>
  <si>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</si>
  <si>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</si>
  <si>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</si>
  <si>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</si>
  <si>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</si>
  <si>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</si>
  <si>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</si>
  <si>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</si>
  <si>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</si>
  <si>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</si>
  <si>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</si>
  <si>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</si>
  <si>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</si>
  <si>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</si>
  <si>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</si>
  <si>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</si>
  <si>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</si>
  <si>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</si>
  <si>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</si>
  <si>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</si>
  <si>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</si>
  <si>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</si>
  <si>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</si>
  <si>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</si>
  <si>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</si>
  <si>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</si>
  <si>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</si>
  <si>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</si>
  <si>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</si>
  <si>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</si>
  <si>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</si>
  <si>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</si>
  <si>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</si>
  <si>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</si>
  <si>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</si>
  <si>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</si>
  <si>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</si>
  <si>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</si>
  <si>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</si>
  <si>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</si>
  <si>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</si>
  <si>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</si>
  <si>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</si>
  <si>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</si>
  <si>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</si>
  <si>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</si>
  <si>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</si>
  <si>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</si>
  <si>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</si>
  <si>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</si>
  <si>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</si>
  <si>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</si>
  <si>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</si>
  <si>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</si>
  <si>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</si>
  <si>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</si>
  <si>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</si>
  <si>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</si>
  <si>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</si>
  <si>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</si>
  <si>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</si>
  <si>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</si>
  <si>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</si>
  <si>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</si>
  <si>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</si>
  <si>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</si>
  <si>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</si>
  <si>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</si>
  <si>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</si>
  <si>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</si>
  <si>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</si>
  <si>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</si>
  <si>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</si>
  <si>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</si>
  <si>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</si>
  <si>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</si>
  <si>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</si>
  <si>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</si>
  <si>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</si>
  <si>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</si>
  <si>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</si>
  <si>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</si>
  <si>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</si>
  <si>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</si>
  <si>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</si>
  <si>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</si>
  <si>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</si>
  <si>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</si>
  <si>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</si>
  <si>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</si>
  <si>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</si>
  <si>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</si>
  <si>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</si>
  <si>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</si>
  <si>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</si>
  <si>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</si>
  <si>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</si>
  <si>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</si>
  <si>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</si>
  <si>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</si>
  <si>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</si>
  <si>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</si>
  <si>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</si>
  <si>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</si>
  <si>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</si>
  <si>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</si>
  <si>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</si>
  <si>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</si>
  <si>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</si>
  <si>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</si>
  <si>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</si>
  <si>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</si>
  <si>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</si>
  <si>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</si>
  <si>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</si>
  <si>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</si>
  <si>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</si>
  <si>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</si>
  <si>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</si>
  <si>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</si>
  <si>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</si>
  <si>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</si>
  <si>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</si>
  <si>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</si>
  <si>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</si>
  <si>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</si>
  <si>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</si>
  <si>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</si>
  <si>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</si>
  <si>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</si>
  <si>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</si>
  <si>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</si>
  <si>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</si>
  <si>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</si>
  <si>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</si>
  <si>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</si>
  <si>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</si>
  <si>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</si>
  <si>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</si>
  <si>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</si>
  <si>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</si>
  <si>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</si>
  <si>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</si>
  <si>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</si>
  <si>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</si>
  <si>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</si>
  <si>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</si>
  <si>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</si>
  <si>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</si>
  <si>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</si>
  <si>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</si>
  <si>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</si>
  <si>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</si>
  <si>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</si>
  <si>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</si>
  <si>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</si>
  <si>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</si>
  <si>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</si>
  <si>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</si>
  <si>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</si>
  <si>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</si>
  <si>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</si>
  <si>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</si>
  <si>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</si>
  <si>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</si>
  <si>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</si>
  <si>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</si>
  <si>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</si>
  <si>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</si>
  <si>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</si>
  <si>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</si>
  <si>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</si>
  <si>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</si>
  <si>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</si>
  <si>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</si>
  <si>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</si>
  <si>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</si>
  <si>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</si>
  <si>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</si>
  <si>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</si>
  <si>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</si>
  <si>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</si>
  <si>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</si>
  <si>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</si>
  <si>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</si>
  <si>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</si>
  <si>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</si>
  <si>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</si>
  <si>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</si>
  <si>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</si>
  <si>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</si>
  <si>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</si>
  <si>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</si>
  <si>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</si>
  <si>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</si>
  <si>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</si>
  <si>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</si>
  <si>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</si>
  <si>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</si>
  <si>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</si>
  <si>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</si>
  <si>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</si>
  <si>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</si>
  <si>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</si>
  <si>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</si>
  <si>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</si>
  <si>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</si>
  <si>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</si>
  <si>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</si>
  <si>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</si>
  <si>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</si>
  <si>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</si>
  <si>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</si>
  <si>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</si>
  <si>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</si>
  <si>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</si>
  <si>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</si>
  <si>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</si>
  <si>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</si>
  <si>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</si>
  <si>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</si>
  <si>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</si>
  <si>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</si>
  <si>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</si>
  <si>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</si>
  <si>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</si>
  <si>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</si>
  <si>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</si>
  <si>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</si>
  <si>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</si>
  <si>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</si>
  <si>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</si>
  <si>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</si>
  <si>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</si>
  <si>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</si>
  <si>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</si>
  <si>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</si>
  <si>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</si>
  <si>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</si>
  <si>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</si>
  <si>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</si>
  <si>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</si>
  <si>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</si>
  <si>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</si>
  <si>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</si>
  <si>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</si>
  <si>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</si>
  <si>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</si>
  <si>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</si>
  <si>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</si>
  <si>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</si>
  <si>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</si>
  <si>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</si>
  <si>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</si>
  <si>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</si>
  <si>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</si>
  <si>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</si>
  <si>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</si>
  <si>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</si>
  <si>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</si>
  <si>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</si>
  <si>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</si>
  <si>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</si>
  <si>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</si>
  <si>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</si>
  <si>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</si>
  <si>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</si>
  <si>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</si>
  <si>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</si>
  <si>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</si>
  <si>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</si>
  <si>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</si>
  <si>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</si>
  <si>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</si>
  <si>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</si>
  <si>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</si>
  <si>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</si>
  <si>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</si>
  <si>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</si>
  <si>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</si>
  <si>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</si>
  <si>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</si>
  <si>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</si>
  <si>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</si>
  <si>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</si>
  <si>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</si>
  <si>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</si>
  <si>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</si>
  <si>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</si>
  <si>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</si>
  <si>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</si>
  <si>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</si>
  <si>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</si>
  <si>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</si>
  <si>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</si>
  <si>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</si>
  <si>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</si>
  <si>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</si>
  <si>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</si>
  <si>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</si>
  <si>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</si>
  <si>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</si>
  <si>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</si>
  <si>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</si>
  <si>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</si>
  <si>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</si>
  <si>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</si>
  <si>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</si>
  <si>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</si>
  <si>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</si>
  <si>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</si>
  <si>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</si>
  <si>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</si>
  <si>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</si>
  <si>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</si>
  <si>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</si>
  <si>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</si>
  <si>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</si>
  <si>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</si>
  <si>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</si>
  <si>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</si>
  <si>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</si>
  <si>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</si>
  <si>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</si>
  <si>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</si>
  <si>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</si>
  <si>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</si>
  <si>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</si>
  <si>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</si>
  <si>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</si>
  <si>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</si>
  <si>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</si>
  <si>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</si>
  <si>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</si>
  <si>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</si>
  <si>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</si>
  <si>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</si>
  <si>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</si>
  <si>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</si>
  <si>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</si>
  <si>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</si>
  <si>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</si>
  <si>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</si>
  <si>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</si>
  <si>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</si>
  <si>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</si>
  <si>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</si>
  <si>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</si>
  <si>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</si>
  <si>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</si>
  <si>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</si>
  <si>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</si>
  <si>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</si>
  <si>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</si>
  <si>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</si>
  <si>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</si>
  <si>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</si>
  <si>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</si>
  <si>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</si>
  <si>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</si>
  <si>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</si>
  <si>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</si>
  <si>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</si>
  <si>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</si>
  <si>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</si>
  <si>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</si>
  <si>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</si>
  <si>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</si>
  <si>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</si>
  <si>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</si>
  <si>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</si>
  <si>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</si>
  <si>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</si>
  <si>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</si>
  <si>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</si>
  <si>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</si>
  <si>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</si>
  <si>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</si>
  <si>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</si>
  <si>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</si>
  <si>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</si>
  <si>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</si>
  <si>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</si>
  <si>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</si>
  <si>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</si>
  <si>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</si>
  <si>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</si>
  <si>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</si>
  <si>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</si>
  <si>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</si>
  <si>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</si>
  <si>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</si>
  <si>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</si>
  <si>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</si>
  <si>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</si>
  <si>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</si>
  <si>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</si>
  <si>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</si>
  <si>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</si>
  <si>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</si>
  <si>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</si>
  <si>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</si>
  <si>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</si>
  <si>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</si>
  <si>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</si>
  <si>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</si>
  <si>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</si>
  <si>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</si>
  <si>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</si>
  <si>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</si>
  <si>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</si>
  <si>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</si>
  <si>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</si>
  <si>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</si>
  <si>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</si>
  <si>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</si>
  <si>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</si>
  <si>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</si>
  <si>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</si>
  <si>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</si>
  <si>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</si>
  <si>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</si>
  <si>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</si>
  <si>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</si>
  <si>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</si>
  <si>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</si>
  <si>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</si>
  <si>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</si>
  <si>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</si>
  <si>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</si>
  <si>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</si>
  <si>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</si>
  <si>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</si>
  <si>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</si>
  <si>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</si>
  <si>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</si>
  <si>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</si>
  <si>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</si>
  <si>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</si>
  <si>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</si>
  <si>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</si>
  <si>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</si>
  <si>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</si>
  <si>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</si>
  <si>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</si>
  <si>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</si>
  <si>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</si>
  <si>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</si>
  <si>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</si>
  <si>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</si>
  <si>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</si>
  <si>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</si>
  <si>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</si>
  <si>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</si>
  <si>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</si>
  <si>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</si>
  <si>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</si>
  <si>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</si>
  <si>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</si>
  <si>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</si>
  <si>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</si>
  <si>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</si>
  <si>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</si>
  <si>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</si>
  <si>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</si>
  <si>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</si>
  <si>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</si>
  <si>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</si>
  <si>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</si>
  <si>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</si>
  <si>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</si>
  <si>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</si>
  <si>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</si>
  <si>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</si>
  <si>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</si>
  <si>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</si>
  <si>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</si>
  <si>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</si>
  <si>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</si>
  <si>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</si>
  <si>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</si>
  <si>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</si>
  <si>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</si>
  <si>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</si>
  <si>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</si>
  <si>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</si>
  <si>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</si>
  <si>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</si>
  <si>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</si>
  <si>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</si>
  <si>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</si>
  <si>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</si>
  <si>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</si>
  <si>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</si>
  <si>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</si>
  <si>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</si>
  <si>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</si>
  <si>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</si>
  <si>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</si>
  <si>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</si>
  <si>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</si>
  <si>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</si>
  <si>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</si>
  <si>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</si>
  <si>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</si>
  <si>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</si>
  <si>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</si>
  <si>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</si>
  <si>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</si>
  <si>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</si>
  <si>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</si>
  <si>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</si>
  <si>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</si>
  <si>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</si>
  <si>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</si>
  <si>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</si>
  <si>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</si>
  <si>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</si>
  <si>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</si>
  <si>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</si>
  <si>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</si>
  <si>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</si>
  <si>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</si>
  <si>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</si>
  <si>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</si>
  <si>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</si>
  <si>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</si>
  <si>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</si>
  <si>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</si>
  <si>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</si>
  <si>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</si>
  <si>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</si>
  <si>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</si>
  <si>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</si>
  <si>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</si>
  <si>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</si>
  <si>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</si>
  <si>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</si>
  <si>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</si>
  <si>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</si>
  <si>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</si>
  <si>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</si>
  <si>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</si>
  <si>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</si>
  <si>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</si>
  <si>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</si>
  <si>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</si>
  <si>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</si>
  <si>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</si>
  <si>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</si>
  <si>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</si>
  <si>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</si>
  <si>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</si>
  <si>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</si>
  <si>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</si>
  <si>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</si>
  <si>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</si>
  <si>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</si>
  <si>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</si>
  <si>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</si>
  <si>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</si>
  <si>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</si>
  <si>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</si>
  <si>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</si>
  <si>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</si>
  <si>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</si>
  <si>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</si>
  <si>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</si>
  <si>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</si>
  <si>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</si>
  <si>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</si>
  <si>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</si>
  <si>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</si>
  <si>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</si>
  <si>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</si>
  <si>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</si>
  <si>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</si>
  <si>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</si>
  <si>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</si>
  <si>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</si>
  <si>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</si>
  <si>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</si>
  <si>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</si>
  <si>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</si>
  <si>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</si>
  <si>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</si>
  <si>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</si>
  <si>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</si>
  <si>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</si>
  <si>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</si>
  <si>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</si>
  <si>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</si>
  <si>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</si>
  <si>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</si>
  <si>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</si>
  <si>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</si>
  <si>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</si>
  <si>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</si>
  <si>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</si>
  <si>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</si>
  <si>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</si>
  <si>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</si>
  <si>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</si>
  <si>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</si>
  <si>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</si>
  <si>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</si>
  <si>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</si>
  <si>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</si>
  <si>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</si>
  <si>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</si>
  <si>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</si>
  <si>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</si>
  <si>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</si>
  <si>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</si>
  <si>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</si>
  <si>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</si>
  <si>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</si>
  <si>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</si>
  <si>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</si>
  <si>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</si>
  <si>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</si>
  <si>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</si>
  <si>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</si>
  <si>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</si>
  <si>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</si>
  <si>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</si>
  <si>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</si>
  <si>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</si>
  <si>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</si>
  <si>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</si>
  <si>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</si>
  <si>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</si>
  <si>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</si>
  <si>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</si>
  <si>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</si>
  <si>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</si>
  <si>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</si>
  <si>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</si>
  <si>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</si>
  <si>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</si>
  <si>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</si>
  <si>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</si>
  <si>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</si>
  <si>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</si>
  <si>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</si>
  <si>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</si>
  <si>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</si>
  <si>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</si>
  <si>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</si>
  <si>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</si>
  <si>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</si>
  <si>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</si>
  <si>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</si>
  <si>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</si>
  <si>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</si>
  <si>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</si>
  <si>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</si>
  <si>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</si>
  <si>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</si>
  <si>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</si>
  <si>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</si>
  <si>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</si>
  <si>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</si>
  <si>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</si>
  <si>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</si>
  <si>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</si>
  <si>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</si>
  <si>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</si>
  <si>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</si>
  <si>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</si>
  <si>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</si>
  <si>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</si>
  <si>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</si>
  <si>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</si>
  <si>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</si>
  <si>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</si>
  <si>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</si>
  <si>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</si>
  <si>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</si>
  <si>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</si>
  <si>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</si>
  <si>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</si>
  <si>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</si>
  <si>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</si>
  <si>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</si>
  <si>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</si>
  <si>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</si>
  <si>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</si>
  <si>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</si>
  <si>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</si>
  <si>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</si>
  <si>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</si>
  <si>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</si>
  <si>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</si>
  <si>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</si>
  <si>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</si>
  <si>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</si>
  <si>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</si>
  <si>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</si>
  <si>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</si>
  <si>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</si>
  <si>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</si>
  <si>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</si>
  <si>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</si>
  <si>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</si>
  <si>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</si>
  <si>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</si>
  <si>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</si>
  <si>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</si>
  <si>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</si>
  <si>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</si>
  <si>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</si>
  <si>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</si>
  <si>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</si>
  <si>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</si>
  <si>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</si>
  <si>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</si>
  <si>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</si>
  <si>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</si>
  <si>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</si>
  <si>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</si>
  <si>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</si>
  <si>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</si>
  <si>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</si>
  <si>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</si>
  <si>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</si>
  <si>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</si>
  <si>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</si>
  <si>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</si>
  <si>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</si>
  <si>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</si>
  <si>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</si>
  <si>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</si>
  <si>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</si>
  <si>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</si>
  <si>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</si>
  <si>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</si>
  <si>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</si>
  <si>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</si>
  <si>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</si>
  <si>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</si>
  <si>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</si>
  <si>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</si>
  <si>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</si>
  <si>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</si>
  <si>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</si>
  <si>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</si>
  <si>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</si>
  <si>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</si>
  <si>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</si>
  <si>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</si>
  <si>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</si>
  <si>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</si>
  <si>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</si>
  <si>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</si>
  <si>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</si>
  <si>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</si>
  <si>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</si>
  <si>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</si>
  <si>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</si>
  <si>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</si>
  <si>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</si>
  <si>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</si>
  <si>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</si>
  <si>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</si>
  <si>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</si>
  <si>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</si>
  <si>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</si>
  <si>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</si>
  <si>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</si>
  <si>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</si>
  <si>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</si>
  <si>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</si>
  <si>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</si>
  <si>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</si>
  <si>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</si>
  <si>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</si>
  <si>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</si>
  <si>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</si>
  <si>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</si>
  <si>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</si>
  <si>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</si>
  <si>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</si>
  <si>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</si>
  <si>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</si>
  <si>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</si>
  <si>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</si>
  <si>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</si>
  <si>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</si>
  <si>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</si>
  <si>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</si>
  <si>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</si>
  <si>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</si>
  <si>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</si>
  <si>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</si>
  <si>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</si>
  <si>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</si>
  <si>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</si>
  <si>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</si>
  <si>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</si>
  <si>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</si>
  <si>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</si>
  <si>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</si>
  <si>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</si>
  <si>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</si>
  <si>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</si>
  <si>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</si>
  <si>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</si>
  <si>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</si>
  <si>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</si>
  <si>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</si>
  <si>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</si>
  <si>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</si>
  <si>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</si>
  <si>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</si>
  <si>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</si>
  <si>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</si>
  <si>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</si>
  <si>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</si>
  <si>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</si>
  <si>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</si>
  <si>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</si>
  <si>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</si>
  <si>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</si>
  <si>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</si>
  <si>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</si>
  <si>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</si>
  <si>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</si>
  <si>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</si>
  <si>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</si>
  <si>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</si>
  <si>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</si>
  <si>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</si>
  <si>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</si>
  <si>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</si>
  <si>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</si>
  <si>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</si>
  <si>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</si>
  <si>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</si>
  <si>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</si>
  <si>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</si>
  <si>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</si>
  <si>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</si>
  <si>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</si>
  <si>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</si>
  <si>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</si>
  <si>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</si>
  <si>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</si>
  <si>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</si>
  <si>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</si>
  <si>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</si>
  <si>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</si>
  <si>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</si>
  <si>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</si>
  <si>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</si>
  <si>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</si>
  <si>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</si>
  <si>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</si>
  <si>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</si>
  <si>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</si>
  <si>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</si>
  <si>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</si>
  <si>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</si>
  <si>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</si>
  <si>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</si>
  <si>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</si>
  <si>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</si>
  <si>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</si>
  <si>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</si>
  <si>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</si>
  <si>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</si>
  <si>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</si>
  <si>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</si>
  <si>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</si>
  <si>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</si>
  <si>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</si>
  <si>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</si>
  <si>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</si>
  <si>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</si>
  <si>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</si>
  <si>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</si>
  <si>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</si>
  <si>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</si>
  <si>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</si>
  <si>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</si>
  <si>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</si>
  <si>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</si>
  <si>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</si>
  <si>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</si>
  <si>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</si>
  <si>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</si>
  <si>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</si>
  <si>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</si>
  <si>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</si>
  <si>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</si>
  <si>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</si>
  <si>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</si>
  <si>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</si>
  <si>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</si>
  <si>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</si>
  <si>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</si>
  <si>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</si>
  <si>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</si>
  <si>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</si>
  <si>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</si>
  <si>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</si>
  <si>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</si>
  <si>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</si>
  <si>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</si>
  <si>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</si>
  <si>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</si>
  <si>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</si>
  <si>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</si>
  <si>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</si>
  <si>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</si>
  <si>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</si>
  <si>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</si>
  <si>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</si>
  <si>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</si>
  <si>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</si>
  <si>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</si>
  <si>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</si>
  <si>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</si>
  <si>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</si>
  <si>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</si>
  <si>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</si>
  <si>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</si>
  <si>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</si>
  <si>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</si>
  <si>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</si>
  <si>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</si>
  <si>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</si>
  <si>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</si>
  <si>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</si>
  <si>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</si>
  <si>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</si>
  <si>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</si>
  <si>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</si>
  <si>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</si>
  <si>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</si>
  <si>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</si>
  <si>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</si>
  <si>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</si>
  <si>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</si>
  <si>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</si>
  <si>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</si>
  <si>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</si>
  <si>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</si>
  <si>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</si>
  <si>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</si>
  <si>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</si>
  <si>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</si>
  <si>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</si>
  <si>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</si>
  <si>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</si>
  <si>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</si>
  <si>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</si>
  <si>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</si>
  <si>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</si>
  <si>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</si>
  <si>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</si>
  <si>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</si>
  <si>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</si>
  <si>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</si>
  <si>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</si>
  <si>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</si>
  <si>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</si>
  <si>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</si>
  <si>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</si>
  <si>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</si>
  <si>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</si>
  <si>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</si>
  <si>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</si>
  <si>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</si>
  <si>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</si>
  <si>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</si>
  <si>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</si>
  <si>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</si>
  <si>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</si>
  <si>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</si>
  <si>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</si>
  <si>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</si>
  <si>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</si>
  <si>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</si>
  <si>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</si>
  <si>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</si>
  <si>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</si>
  <si>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</si>
  <si>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</si>
  <si>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</si>
  <si>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</si>
  <si>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</si>
  <si>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</si>
  <si>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</si>
  <si>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</si>
  <si>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</si>
  <si>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</si>
  <si>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</si>
  <si>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</si>
  <si>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</si>
  <si>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</si>
  <si>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</si>
  <si>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</si>
  <si>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</si>
  <si>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</si>
  <si>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</si>
  <si>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</si>
  <si>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</si>
  <si>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</si>
  <si>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</si>
  <si>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</si>
  <si>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</si>
  <si>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</si>
  <si>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</si>
  <si>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</si>
  <si>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</si>
  <si>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</si>
  <si>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</si>
  <si>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</si>
  <si>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</si>
  <si>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</si>
  <si>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</si>
  <si>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</si>
  <si>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</si>
  <si>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</si>
  <si>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</si>
  <si>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</si>
  <si>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</si>
  <si>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</si>
  <si>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</si>
  <si>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</si>
  <si>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</si>
  <si>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</si>
  <si>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</si>
  <si>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</si>
  <si>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</si>
  <si>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</si>
  <si>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</si>
  <si>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</si>
  <si>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</si>
  <si>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</si>
  <si>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</si>
  <si>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</si>
  <si>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</si>
  <si>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</si>
  <si>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</si>
  <si>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</si>
  <si>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</si>
  <si>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</si>
  <si>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</si>
  <si>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</si>
  <si>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</si>
  <si>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</si>
  <si>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</si>
  <si>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</si>
  <si>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</si>
  <si>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</si>
  <si>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</si>
  <si>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</si>
  <si>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</si>
  <si>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</si>
  <si>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</si>
  <si>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</si>
  <si>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</si>
  <si>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</si>
  <si>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</si>
  <si>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</si>
  <si>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</si>
  <si>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</si>
  <si>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</si>
  <si>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</si>
  <si>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</si>
  <si>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</si>
  <si>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</si>
  <si>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</si>
  <si>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</si>
  <si>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</si>
  <si>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</si>
  <si>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</si>
  <si>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</si>
  <si>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</si>
  <si>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</si>
  <si>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</si>
  <si>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</si>
  <si>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</si>
  <si>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</si>
  <si>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</si>
  <si>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</si>
  <si>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</si>
  <si>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</si>
  <si>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</si>
  <si>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</si>
  <si>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</si>
  <si>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</si>
  <si>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</si>
  <si>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</si>
  <si>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</si>
  <si>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</si>
  <si>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</si>
  <si>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</si>
  <si>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</si>
  <si>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</si>
  <si>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</si>
  <si>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</si>
  <si>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</si>
  <si>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</si>
  <si>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</si>
  <si>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</si>
  <si>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</si>
  <si>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</si>
  <si>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</si>
  <si>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</si>
  <si>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</si>
  <si>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</si>
  <si>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</si>
  <si>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</si>
  <si>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</si>
  <si>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</si>
  <si>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</si>
  <si>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</si>
  <si>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</si>
  <si>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</si>
  <si>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</si>
  <si>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</si>
  <si>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</si>
  <si>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</si>
  <si>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</si>
  <si>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</si>
  <si>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</si>
  <si>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</si>
  <si>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</si>
  <si>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</si>
  <si>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</si>
  <si>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</si>
  <si>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</si>
  <si>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</si>
  <si>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</si>
  <si>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</si>
  <si>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</si>
  <si>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</si>
  <si>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</si>
  <si>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</si>
  <si>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</si>
  <si>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</si>
  <si>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</si>
  <si>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</si>
  <si>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</si>
  <si>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</si>
  <si>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</si>
  <si>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</si>
  <si>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</si>
  <si>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</si>
  <si>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</si>
  <si>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</si>
  <si>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</si>
  <si>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</si>
  <si>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</si>
  <si>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</si>
  <si>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</si>
  <si>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</si>
  <si>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</si>
  <si>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</si>
  <si>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</si>
  <si>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</si>
  <si>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</si>
  <si>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</si>
  <si>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</si>
  <si>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</si>
  <si>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</si>
  <si>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</si>
  <si>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</si>
  <si>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</si>
  <si>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</si>
  <si>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</si>
  <si>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</si>
  <si>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</si>
  <si>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</si>
  <si>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</si>
  <si>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</si>
  <si>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</si>
  <si>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</si>
  <si>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</si>
  <si>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</si>
  <si>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</si>
  <si>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</si>
  <si>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</si>
  <si>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</si>
  <si>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</si>
  <si>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</si>
  <si>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</si>
  <si>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</si>
  <si>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</si>
  <si>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</si>
  <si>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</si>
  <si>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</si>
  <si>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</si>
  <si>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</si>
  <si>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</si>
  <si>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</si>
  <si>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</si>
  <si>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</si>
  <si>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</si>
  <si>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</si>
  <si>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</si>
  <si>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</si>
  <si>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</si>
  <si>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</si>
  <si>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</si>
  <si>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</si>
  <si>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</si>
  <si>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</si>
  <si>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</si>
  <si>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</si>
  <si>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</si>
  <si>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</si>
  <si>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</si>
  <si>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</si>
  <si>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</si>
  <si>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</si>
  <si>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</si>
  <si>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</si>
  <si>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</si>
  <si>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</si>
  <si>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</si>
  <si>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</si>
  <si>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</si>
  <si>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</si>
  <si>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</si>
  <si>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</si>
  <si>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</si>
  <si>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</si>
  <si>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</si>
  <si>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</si>
  <si>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</si>
  <si>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</si>
  <si>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</si>
  <si>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</si>
  <si>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</si>
  <si>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</si>
  <si>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</si>
  <si>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</si>
  <si>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</si>
  <si>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</si>
  <si>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</si>
  <si>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</si>
  <si>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</si>
  <si>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</si>
  <si>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</si>
  <si>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</si>
  <si>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</si>
  <si>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</si>
  <si>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</si>
  <si>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</si>
  <si>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</si>
  <si>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</si>
  <si>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</si>
  <si>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</si>
  <si>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</si>
  <si>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</si>
  <si>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</si>
  <si>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</si>
  <si>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</si>
  <si>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</si>
  <si>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</si>
  <si>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</si>
  <si>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</si>
  <si>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</si>
  <si>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</si>
  <si>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</si>
  <si>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</si>
  <si>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</si>
  <si>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</si>
  <si>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</si>
  <si>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</si>
  <si>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</si>
  <si>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</si>
  <si>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</si>
  <si>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</si>
  <si>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</si>
  <si>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</si>
  <si>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</si>
  <si>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</si>
  <si>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</si>
  <si>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</si>
  <si>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</si>
  <si>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</si>
  <si>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</si>
  <si>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</si>
  <si>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</si>
  <si>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</si>
  <si>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</si>
  <si>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</si>
  <si>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</si>
  <si>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</si>
  <si>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</si>
  <si>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</si>
  <si>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</si>
  <si>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</si>
  <si>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</si>
  <si>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</si>
  <si>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</si>
  <si>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</si>
  <si>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</si>
  <si>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</si>
  <si>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</si>
  <si>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</si>
  <si>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</si>
  <si>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</si>
  <si>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</si>
  <si>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</si>
  <si>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</si>
  <si>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</si>
  <si>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</si>
  <si>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</si>
  <si>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</si>
  <si>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</si>
  <si>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</si>
  <si>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</si>
  <si>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</si>
  <si>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</si>
  <si>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</si>
  <si>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</si>
  <si>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</si>
  <si>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</si>
  <si>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</si>
  <si>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</si>
  <si>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</si>
  <si>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</si>
  <si>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</si>
  <si>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</si>
  <si>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</si>
  <si>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</si>
  <si>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</si>
  <si>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</si>
  <si>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</si>
  <si>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</si>
  <si>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</si>
  <si>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</si>
  <si>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</si>
  <si>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</si>
  <si>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</si>
  <si>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</si>
  <si>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</si>
  <si>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</si>
  <si>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</si>
  <si>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</si>
  <si>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</si>
  <si>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</si>
  <si>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</si>
  <si>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</si>
  <si>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</si>
  <si>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</si>
  <si>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</si>
  <si>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</si>
  <si>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</si>
  <si>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</si>
  <si>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</si>
  <si>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</si>
  <si>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</si>
  <si>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</si>
  <si>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</si>
  <si>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</si>
  <si>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</si>
  <si>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</si>
  <si>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</si>
  <si>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</si>
  <si>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</si>
  <si>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</si>
  <si>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</si>
  <si>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</si>
  <si>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</si>
  <si>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</si>
  <si>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</si>
  <si>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</si>
  <si>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</si>
  <si>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</si>
  <si>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</si>
  <si>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</si>
  <si>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</si>
  <si>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</si>
  <si>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</si>
  <si>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</si>
  <si>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</si>
  <si>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</si>
  <si>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</si>
  <si>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</si>
  <si>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</si>
  <si>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</si>
  <si>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</si>
  <si>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</si>
  <si>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</si>
  <si>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</si>
  <si>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</si>
  <si>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</si>
  <si>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</si>
  <si>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</si>
  <si>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</si>
  <si>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</si>
  <si>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</si>
  <si>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</si>
  <si>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</si>
  <si>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</si>
  <si>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</si>
  <si>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</si>
  <si>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</si>
  <si>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</si>
  <si>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</si>
  <si>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</si>
  <si>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</si>
  <si>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</si>
  <si>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</si>
  <si>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</si>
  <si>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</si>
  <si>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</si>
  <si>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</si>
  <si>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</si>
  <si>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</si>
  <si>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</si>
  <si>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</si>
  <si>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</si>
  <si>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</si>
  <si>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</si>
  <si>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</si>
  <si>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</si>
  <si>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</si>
  <si>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</si>
  <si>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</si>
  <si>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</si>
  <si>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</si>
  <si>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</si>
  <si>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</si>
  <si>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</si>
  <si>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</si>
  <si>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</si>
  <si>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</si>
  <si>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</si>
  <si>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</si>
  <si>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</si>
  <si>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</si>
  <si>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</si>
  <si>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</si>
  <si>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</si>
  <si>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</si>
  <si>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</si>
  <si>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</si>
  <si>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</si>
  <si>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</si>
  <si>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</si>
  <si>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</si>
  <si>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</si>
  <si>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</si>
  <si>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</si>
  <si>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</si>
  <si>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</si>
  <si>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</si>
  <si>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</si>
  <si>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</si>
  <si>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</si>
  <si>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</si>
  <si>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</si>
  <si>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</si>
  <si>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</si>
  <si>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</si>
  <si>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</si>
  <si>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</si>
  <si>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</si>
  <si>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</si>
  <si>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</si>
  <si>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</si>
  <si>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</si>
  <si>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</si>
  <si>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</si>
  <si>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</si>
  <si>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</si>
  <si>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</si>
  <si>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</si>
  <si>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</si>
  <si>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</si>
  <si>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</si>
  <si>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</si>
  <si>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</si>
  <si>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</si>
  <si>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</si>
  <si>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</si>
  <si>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</si>
  <si>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</si>
  <si>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</si>
  <si>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</si>
  <si>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</si>
  <si>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</si>
  <si>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</si>
  <si>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</si>
  <si>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</si>
  <si>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</si>
  <si>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</si>
  <si>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</si>
  <si>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</si>
  <si>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</si>
  <si>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</si>
  <si>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</si>
  <si>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</si>
  <si>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</si>
  <si>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</si>
  <si>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</si>
  <si>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</si>
  <si>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</si>
  <si>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</si>
  <si>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</si>
  <si>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</si>
  <si>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</si>
  <si>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</si>
  <si>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</si>
  <si>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</si>
  <si>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</si>
  <si>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</si>
  <si>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</si>
  <si>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</si>
  <si>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</si>
  <si>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</si>
  <si>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</si>
  <si>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</si>
  <si>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</si>
  <si>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</si>
  <si>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</si>
  <si>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</si>
  <si>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</si>
  <si>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</si>
  <si>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</si>
  <si>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</si>
  <si>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</si>
  <si>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</si>
  <si>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</si>
  <si>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</si>
  <si>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</si>
  <si>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</si>
  <si>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</si>
  <si>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</si>
  <si>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</si>
  <si>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</si>
  <si>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</si>
  <si>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</si>
  <si>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</si>
  <si>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</si>
  <si>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</si>
  <si>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</si>
  <si>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</si>
  <si>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</si>
  <si>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</si>
  <si>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</si>
  <si>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</si>
  <si>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</si>
  <si>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</si>
  <si>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</si>
  <si>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</si>
  <si>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</si>
  <si>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</si>
  <si>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</si>
  <si>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</si>
  <si>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</si>
  <si>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</si>
  <si>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</si>
  <si>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</si>
  <si>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</si>
  <si>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</si>
  <si>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</si>
  <si>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</si>
  <si>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</si>
  <si>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</si>
  <si>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</si>
  <si>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</si>
  <si>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</si>
  <si>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</si>
  <si>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</si>
  <si>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</si>
  <si>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</si>
  <si>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</si>
  <si>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</si>
  <si>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</si>
  <si>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</si>
  <si>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</si>
  <si>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</si>
  <si>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</si>
  <si>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</si>
  <si>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</si>
  <si>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</si>
  <si>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</si>
  <si>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</si>
  <si>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</si>
  <si>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</si>
  <si>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</si>
  <si>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</si>
  <si>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</si>
  <si>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</si>
  <si>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</si>
  <si>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</si>
  <si>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</si>
  <si>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</si>
  <si>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</si>
  <si>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</si>
  <si>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</si>
  <si>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</si>
  <si>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</si>
  <si>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</si>
  <si>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</si>
  <si>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</si>
  <si>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</si>
  <si>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</si>
  <si>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</si>
  <si>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</si>
  <si>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</si>
  <si>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</si>
  <si>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</si>
  <si>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</si>
  <si>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</si>
  <si>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</si>
  <si>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</si>
  <si>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</si>
  <si>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</si>
  <si>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</si>
  <si>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</si>
  <si>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</si>
  <si>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</si>
  <si>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</si>
  <si>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</si>
  <si>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</si>
  <si>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</si>
  <si>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</si>
  <si>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</si>
  <si>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</si>
  <si>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</si>
  <si>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</si>
  <si>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</si>
  <si>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</si>
  <si>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</si>
  <si>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</si>
  <si>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</si>
  <si>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</si>
  <si>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</si>
  <si>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</si>
  <si>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</si>
  <si>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</si>
  <si>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</si>
  <si>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</si>
  <si>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</si>
  <si>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</si>
  <si>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</si>
  <si>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</si>
  <si>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</si>
  <si>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</si>
  <si>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</si>
  <si>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</si>
  <si>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</si>
  <si>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</si>
  <si>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</si>
  <si>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</si>
  <si>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</si>
  <si>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</si>
  <si>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</si>
  <si>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</si>
  <si>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</si>
  <si>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</si>
  <si>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</si>
  <si>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</si>
  <si>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</si>
  <si>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</si>
  <si>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</si>
  <si>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</si>
  <si>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</si>
  <si>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</si>
  <si>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</si>
  <si>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</si>
  <si>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</si>
  <si>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</si>
  <si>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</si>
  <si>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</si>
  <si>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</si>
  <si>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</si>
  <si>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</si>
  <si>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</si>
  <si>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</si>
  <si>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</si>
  <si>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</si>
  <si>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</si>
  <si>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</si>
  <si>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</si>
  <si>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</si>
  <si>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</si>
  <si>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</si>
  <si>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</si>
  <si>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</si>
  <si>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</si>
  <si>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</si>
  <si>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</si>
  <si>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</si>
  <si>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</si>
  <si>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</si>
  <si>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</si>
  <si>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</si>
  <si>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</si>
  <si>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</si>
  <si>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</si>
  <si>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</si>
  <si>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</si>
  <si>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</si>
  <si>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</si>
  <si>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</si>
  <si>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</si>
  <si>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</si>
  <si>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</si>
  <si>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</si>
  <si>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</si>
  <si>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</si>
  <si>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</si>
  <si>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</si>
  <si>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</si>
  <si>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</si>
  <si>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</si>
  <si>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</si>
  <si>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</si>
  <si>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</si>
  <si>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</si>
  <si>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</si>
  <si>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</si>
  <si>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</si>
  <si>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</si>
  <si>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</si>
  <si>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</si>
  <si>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</si>
  <si>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</si>
  <si>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</si>
  <si>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</si>
  <si>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</si>
  <si>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</si>
  <si>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</si>
  <si>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</si>
  <si>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</si>
  <si>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</si>
  <si>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</si>
  <si>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</si>
  <si>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</si>
  <si>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</si>
  <si>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</si>
  <si>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</si>
  <si>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</si>
  <si>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</si>
  <si>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</si>
  <si>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</si>
  <si>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</si>
  <si>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</si>
  <si>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</si>
  <si>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</si>
  <si>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</si>
  <si>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</si>
  <si>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</si>
  <si>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</si>
  <si>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</si>
  <si>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</si>
  <si>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</si>
  <si>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</si>
  <si>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</si>
  <si>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</si>
  <si>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</si>
  <si>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</si>
  <si>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</si>
  <si>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</si>
  <si>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</si>
  <si>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</si>
  <si>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</si>
  <si>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</si>
  <si>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</si>
  <si>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</si>
  <si>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</si>
  <si>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</si>
  <si>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</si>
  <si>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</si>
  <si>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</si>
  <si>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</si>
  <si>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</si>
  <si>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</si>
  <si>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</si>
  <si>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</si>
  <si>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</si>
  <si>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</si>
  <si>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</si>
  <si>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</si>
  <si>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</si>
  <si>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</si>
  <si>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</si>
  <si>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</si>
  <si>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</si>
  <si>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</si>
  <si>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</si>
  <si>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</si>
  <si>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</si>
  <si>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</si>
  <si>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</si>
  <si>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</si>
  <si>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</si>
  <si>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</si>
  <si>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</si>
  <si>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</si>
  <si>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</si>
  <si>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</si>
  <si>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</si>
  <si>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</si>
  <si>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</si>
  <si>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</si>
  <si>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</si>
  <si>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</si>
  <si>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</si>
  <si>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</si>
  <si>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</si>
  <si>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</si>
  <si>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</si>
  <si>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</si>
  <si>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</si>
  <si>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</si>
  <si>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</si>
  <si>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</si>
  <si>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</si>
  <si>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</si>
  <si>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</si>
  <si>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</si>
  <si>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</si>
  <si>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</si>
  <si>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</si>
  <si>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</si>
  <si>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</si>
  <si>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</si>
  <si>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</si>
  <si>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</si>
  <si>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</si>
  <si>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</si>
  <si>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</si>
  <si>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</si>
  <si>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</si>
  <si>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</si>
  <si>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</si>
  <si>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</si>
  <si>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</si>
  <si>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</si>
  <si>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</si>
  <si>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</si>
  <si>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</si>
  <si>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</si>
  <si>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</si>
  <si>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</si>
  <si>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</si>
  <si>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</si>
  <si>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</si>
  <si>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</si>
  <si>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</si>
  <si>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</si>
  <si>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</si>
  <si>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</si>
  <si>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</si>
  <si>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</si>
  <si>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</si>
  <si>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</si>
  <si>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</si>
  <si>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</si>
  <si>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</si>
  <si>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</si>
  <si>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</si>
  <si>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</si>
  <si>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</si>
  <si>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</si>
  <si>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</si>
  <si>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</si>
  <si>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</si>
  <si>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</si>
  <si>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</si>
  <si>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</si>
  <si>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</si>
  <si>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</si>
  <si>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</si>
  <si>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</si>
  <si>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</si>
  <si>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</si>
  <si>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</si>
  <si>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</si>
  <si>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</si>
  <si>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</si>
  <si>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</si>
  <si>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</si>
  <si>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</si>
  <si>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</si>
  <si>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</si>
  <si>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</si>
  <si>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</si>
  <si>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</si>
  <si>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</si>
  <si>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</si>
  <si>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</si>
  <si>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</si>
  <si>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</si>
  <si>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</si>
  <si>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</si>
  <si>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</si>
  <si>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</si>
  <si>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</si>
  <si>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</si>
  <si>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</si>
  <si>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</si>
  <si>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</si>
  <si>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</si>
  <si>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</si>
  <si>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</si>
  <si>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</si>
  <si>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</si>
  <si>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</si>
  <si>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</si>
  <si>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</si>
  <si>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</si>
  <si>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</si>
  <si>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</si>
  <si>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</si>
  <si>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</si>
  <si>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</si>
  <si>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</si>
  <si>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</si>
  <si>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</si>
  <si>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</si>
  <si>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</si>
  <si>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</si>
  <si>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</si>
  <si>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</si>
  <si>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</si>
  <si>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</si>
  <si>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</si>
  <si>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</si>
  <si>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</si>
  <si>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</si>
  <si>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</si>
  <si>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</si>
  <si>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</si>
  <si>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</si>
  <si>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</si>
  <si>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</si>
  <si>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</si>
  <si>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</si>
  <si>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</si>
  <si>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</si>
  <si>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</si>
  <si>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</si>
  <si>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</si>
  <si>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</si>
  <si>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</si>
  <si>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</si>
  <si>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</si>
  <si>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</si>
  <si>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</si>
  <si>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</si>
  <si>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</si>
  <si>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</si>
  <si>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</si>
  <si>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</si>
  <si>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</si>
  <si>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</si>
  <si>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</si>
  <si>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</si>
  <si>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</si>
  <si>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</si>
  <si>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</si>
  <si>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</si>
  <si>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</si>
  <si>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</si>
  <si>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</si>
  <si>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</si>
  <si>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</si>
  <si>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</si>
  <si>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</si>
  <si>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</si>
  <si>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</si>
  <si>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</si>
  <si>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</si>
  <si>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</si>
  <si>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</si>
  <si>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</si>
  <si>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</si>
  <si>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</si>
  <si>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</si>
  <si>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</si>
  <si>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</si>
  <si>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</si>
  <si>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</si>
  <si>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</si>
  <si>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</si>
  <si>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</si>
  <si>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</si>
  <si>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</si>
  <si>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</si>
  <si>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</si>
  <si>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</si>
  <si>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</si>
  <si>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</si>
  <si>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</si>
  <si>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</si>
  <si>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</si>
  <si>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</si>
  <si>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</si>
  <si>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</si>
  <si>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</si>
  <si>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</si>
  <si>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</si>
  <si>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</si>
  <si>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</si>
  <si>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</si>
  <si>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</si>
  <si>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</si>
  <si>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</si>
  <si>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</si>
  <si>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</si>
  <si>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</si>
  <si>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</si>
  <si>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</si>
  <si>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</si>
  <si>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</si>
  <si>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</si>
  <si>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</si>
  <si>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</si>
  <si>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</si>
  <si>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</si>
  <si>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</si>
  <si>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</si>
  <si>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</si>
  <si>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</si>
  <si>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</si>
  <si>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</si>
  <si>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</si>
  <si>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</si>
  <si>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</si>
  <si>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</si>
  <si>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</si>
  <si>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</si>
  <si>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</si>
  <si>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</si>
  <si>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</si>
  <si>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</si>
  <si>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</si>
  <si>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</si>
  <si>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</si>
  <si>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</si>
  <si>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</si>
  <si>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</si>
  <si>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</si>
  <si>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</si>
  <si>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</si>
  <si>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</si>
  <si>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</si>
  <si>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</si>
  <si>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</si>
  <si>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</si>
  <si>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</si>
  <si>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</si>
  <si>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</si>
  <si>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</si>
  <si>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</si>
  <si>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</si>
  <si>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</si>
  <si>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</si>
  <si>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</si>
  <si>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</si>
  <si>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</si>
  <si>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</si>
  <si>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</si>
  <si>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</si>
  <si>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</si>
  <si>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</si>
  <si>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</si>
  <si>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</si>
  <si>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</si>
  <si>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</si>
  <si>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</si>
  <si>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</si>
  <si>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</si>
  <si>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</si>
  <si>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</si>
  <si>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</si>
  <si>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</si>
  <si>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</si>
  <si>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</si>
  <si>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</si>
  <si>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</si>
  <si>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</si>
  <si>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</si>
  <si>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</si>
  <si>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</si>
  <si>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</si>
  <si>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</si>
  <si>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</si>
  <si>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</si>
  <si>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</si>
  <si>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</si>
  <si>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</si>
  <si>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</si>
  <si>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</si>
  <si>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</si>
  <si>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</si>
  <si>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</si>
  <si>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</si>
  <si>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</si>
  <si>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</si>
  <si>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</si>
  <si>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</si>
  <si>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</si>
  <si>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</si>
  <si>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</si>
  <si>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</si>
  <si>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</si>
  <si>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</si>
  <si>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</si>
  <si>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</si>
  <si>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</si>
  <si>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</si>
  <si>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</si>
  <si>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</si>
  <si>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</si>
  <si>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</si>
  <si>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</si>
  <si>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</si>
  <si>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</si>
  <si>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</si>
  <si>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</si>
  <si>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</si>
  <si>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</si>
  <si>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</si>
  <si>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</si>
  <si>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</si>
  <si>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</si>
  <si>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</si>
  <si>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</si>
  <si>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</si>
  <si>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</si>
  <si>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</si>
  <si>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</si>
  <si>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</si>
  <si>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</si>
  <si>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</si>
  <si>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</si>
  <si>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</si>
  <si>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</si>
  <si>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</si>
  <si>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</si>
  <si>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</si>
  <si>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</si>
  <si>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</si>
  <si>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</si>
  <si>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</si>
  <si>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</si>
  <si>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</si>
  <si>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</si>
  <si>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</si>
  <si>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</si>
  <si>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</si>
  <si>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</si>
  <si>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</si>
  <si>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</si>
  <si>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</si>
  <si>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</si>
  <si>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</si>
  <si>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</si>
  <si>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</si>
  <si>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</si>
  <si>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</si>
  <si>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</si>
  <si>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</si>
  <si>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</si>
  <si>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</si>
  <si>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</si>
  <si>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</si>
  <si>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</si>
  <si>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</si>
  <si>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</si>
  <si>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</si>
  <si>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</si>
  <si>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</si>
  <si>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</si>
  <si>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</si>
  <si>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</si>
  <si>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</si>
  <si>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</si>
  <si>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</si>
  <si>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</si>
  <si>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</si>
  <si>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</si>
  <si>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</si>
  <si>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</si>
  <si>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</si>
  <si>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</si>
  <si>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</si>
  <si>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</si>
  <si>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</si>
  <si>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</si>
  <si>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</si>
  <si>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</si>
  <si>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</si>
  <si>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</si>
  <si>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</si>
  <si>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</si>
  <si>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</si>
  <si>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</si>
  <si>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</si>
  <si>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</si>
  <si>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</si>
  <si>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</si>
  <si>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</si>
  <si>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</si>
  <si>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</si>
  <si>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</si>
  <si>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</si>
  <si>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</si>
  <si>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</si>
  <si>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</si>
  <si>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</si>
  <si>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</si>
  <si>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</si>
  <si>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</si>
  <si>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</si>
  <si>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</si>
  <si>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</si>
  <si>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</si>
  <si>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</si>
  <si>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</si>
  <si>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</si>
  <si>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</si>
  <si>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</si>
  <si>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</si>
  <si>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</si>
  <si>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</si>
  <si>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</si>
  <si>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</si>
  <si>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</si>
  <si>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</si>
  <si>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</si>
  <si>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</si>
  <si>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</si>
  <si>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</si>
  <si>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</si>
  <si>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</si>
  <si>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</si>
  <si>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</si>
  <si>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</si>
  <si>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</si>
  <si>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</si>
  <si>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</si>
  <si>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</si>
  <si>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</si>
  <si>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</si>
  <si>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</si>
  <si>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</si>
  <si>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</si>
  <si>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</si>
  <si>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</si>
  <si>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</si>
  <si>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</si>
  <si>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</si>
  <si>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</si>
  <si>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</si>
  <si>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</si>
  <si>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</si>
  <si>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</si>
  <si>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</si>
  <si>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</si>
  <si>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</si>
  <si>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</si>
  <si>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</si>
  <si>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</si>
  <si>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</si>
  <si>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</si>
  <si>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</si>
  <si>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</si>
  <si>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</si>
  <si>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</si>
  <si>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</si>
  <si>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</si>
  <si>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</si>
  <si>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</si>
  <si>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</si>
  <si>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</si>
  <si>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</si>
  <si>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</si>
  <si>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</si>
  <si>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</si>
  <si>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</si>
  <si>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</si>
  <si>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</si>
  <si>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</si>
  <si>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</si>
  <si>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</si>
  <si>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</si>
  <si>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</si>
  <si>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</si>
  <si>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</si>
  <si>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</si>
  <si>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</si>
  <si>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</si>
  <si>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</si>
  <si>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</si>
  <si>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</si>
  <si>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</si>
  <si>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</si>
  <si>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</si>
  <si>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</si>
  <si>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</si>
  <si>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</si>
  <si>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</si>
  <si>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</si>
  <si>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</si>
  <si>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</si>
  <si>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</si>
  <si>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</si>
  <si>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</si>
  <si>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</si>
  <si>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</si>
  <si>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</si>
  <si>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</si>
  <si>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</si>
  <si>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</si>
  <si>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</si>
  <si>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</si>
  <si>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</si>
  <si>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</si>
  <si>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</si>
  <si>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</si>
  <si>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</si>
  <si>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</si>
  <si>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</si>
  <si>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</si>
  <si>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</si>
  <si>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</si>
  <si>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</si>
  <si>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</si>
  <si>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</si>
  <si>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</si>
  <si>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</si>
  <si>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</si>
  <si>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</si>
  <si>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</si>
  <si>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</si>
  <si>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</si>
  <si>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</si>
  <si>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</si>
  <si>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</si>
  <si>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</si>
  <si>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</si>
  <si>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</si>
  <si>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</si>
  <si>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</si>
  <si>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</si>
  <si>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</si>
  <si>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</si>
  <si>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</si>
  <si>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</si>
  <si>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</si>
  <si>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</si>
  <si>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</si>
  <si>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</si>
  <si>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</si>
  <si>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</si>
  <si>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</si>
  <si>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</si>
  <si>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</si>
  <si>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</si>
  <si>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</si>
  <si>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</si>
  <si>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</si>
  <si>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</si>
  <si>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</si>
  <si>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</si>
  <si>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</si>
  <si>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</si>
  <si>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</si>
  <si>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</si>
  <si>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</si>
  <si>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</si>
  <si>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</si>
  <si>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</si>
  <si>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</si>
  <si>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</si>
  <si>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</si>
  <si>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</si>
  <si>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</si>
  <si>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</si>
  <si>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</si>
  <si>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</si>
  <si>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</si>
  <si>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</si>
  <si>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</si>
  <si>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</si>
  <si>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</si>
  <si>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</si>
  <si>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</si>
  <si>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</si>
  <si>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</si>
  <si>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</si>
  <si>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</si>
  <si>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</si>
  <si>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</si>
  <si>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</si>
  <si>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</si>
  <si>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</si>
  <si>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</si>
  <si>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</si>
  <si>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</si>
  <si>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</si>
  <si>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</si>
  <si>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</si>
  <si>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</si>
  <si>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</si>
  <si>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</si>
  <si>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</si>
  <si>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</si>
  <si>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</si>
  <si>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</si>
  <si>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</si>
  <si>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</si>
  <si>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</si>
  <si>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</si>
  <si>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</si>
  <si>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</si>
  <si>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</si>
  <si>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</si>
  <si>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</si>
  <si>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</si>
  <si>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</si>
  <si>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</si>
  <si>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</si>
  <si>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</si>
  <si>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</si>
  <si>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</si>
  <si>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</si>
  <si>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</si>
  <si>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</si>
  <si>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</si>
  <si>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</si>
  <si>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</si>
  <si>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</si>
  <si>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</si>
  <si>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</si>
  <si>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</si>
  <si>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</si>
  <si>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</si>
  <si>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</si>
  <si>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</si>
  <si>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</si>
  <si>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</si>
  <si>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</si>
  <si>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</si>
  <si>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</si>
  <si>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</si>
  <si>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</si>
  <si>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</si>
  <si>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</si>
  <si>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</si>
  <si>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</si>
  <si>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</si>
  <si>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</si>
  <si>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</si>
  <si>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</si>
  <si>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</si>
  <si>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</si>
  <si>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</si>
  <si>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</si>
  <si>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</si>
  <si>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</si>
  <si>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</si>
  <si>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</si>
  <si>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</si>
  <si>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</si>
  <si>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</si>
  <si>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</si>
  <si>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</si>
  <si>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</si>
  <si>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</si>
  <si>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</si>
  <si>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</si>
  <si>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</si>
  <si>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</si>
  <si>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</si>
  <si>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</si>
  <si>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</si>
  <si>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</si>
  <si>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</si>
  <si>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</si>
  <si>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</si>
  <si>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</si>
  <si>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</si>
  <si>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</si>
  <si>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</si>
  <si>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</si>
  <si>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</si>
  <si>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</si>
  <si>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</si>
  <si>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</si>
  <si>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</si>
  <si>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</si>
  <si>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</si>
  <si>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</si>
  <si>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</si>
  <si>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</si>
  <si>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</si>
  <si>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</si>
  <si>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</si>
  <si>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</si>
  <si>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</si>
  <si>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</si>
  <si>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</si>
  <si>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</si>
  <si>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</si>
  <si>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</si>
  <si>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</si>
  <si>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</si>
  <si>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</si>
  <si>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</si>
  <si>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</si>
  <si>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</si>
  <si>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</si>
  <si>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</si>
  <si>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</si>
  <si>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</si>
  <si>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</si>
  <si>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</si>
  <si>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</si>
  <si>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</si>
  <si>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</si>
  <si>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</si>
  <si>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</si>
  <si>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</si>
  <si>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</si>
  <si>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</si>
  <si>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</si>
  <si>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</si>
  <si>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</si>
  <si>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</si>
  <si>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</si>
  <si>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</si>
  <si>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</si>
  <si>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</si>
  <si>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</si>
  <si>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</si>
  <si>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</si>
  <si>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</si>
  <si>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</si>
  <si>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</si>
  <si>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</si>
  <si>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</si>
  <si>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</si>
  <si>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</si>
  <si>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</si>
  <si>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</si>
  <si>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</si>
  <si>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</si>
  <si>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</si>
  <si>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</si>
  <si>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</si>
  <si>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</si>
  <si>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</si>
  <si>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</si>
  <si>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</si>
  <si>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</si>
  <si>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</si>
  <si>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</si>
  <si>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</si>
  <si>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</si>
  <si>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</si>
  <si>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</si>
  <si>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</si>
  <si>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</si>
  <si>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</si>
  <si>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</si>
  <si>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</si>
  <si>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</si>
  <si>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</si>
  <si>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</si>
  <si>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</si>
  <si>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</si>
  <si>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</si>
  <si>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</si>
  <si>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</si>
  <si>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</si>
  <si>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</si>
  <si>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</si>
  <si>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</si>
  <si>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</si>
  <si>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</si>
  <si>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</si>
  <si>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</si>
  <si>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</si>
  <si>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</si>
  <si>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</si>
  <si>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</si>
  <si>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</si>
  <si>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</si>
  <si>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</si>
  <si>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</si>
  <si>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</si>
  <si>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</si>
  <si>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</si>
  <si>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</si>
  <si>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</si>
  <si>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</si>
  <si>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</si>
  <si>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</si>
  <si>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</si>
  <si>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</si>
  <si>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</si>
  <si>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</si>
  <si>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</si>
  <si>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</si>
  <si>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</si>
  <si>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</si>
  <si>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</si>
  <si>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</si>
  <si>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</si>
  <si>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</si>
  <si>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</si>
  <si>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</si>
  <si>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</si>
  <si>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</si>
  <si>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</si>
  <si>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</si>
  <si>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</si>
  <si>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</si>
  <si>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</si>
  <si>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</si>
  <si>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</si>
  <si>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</si>
  <si>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</si>
  <si>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</si>
  <si>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</si>
  <si>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</si>
  <si>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</si>
  <si>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</si>
  <si>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</si>
  <si>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</si>
  <si>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</si>
  <si>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</si>
  <si>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</si>
  <si>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</si>
  <si>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</si>
  <si>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</si>
  <si>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</si>
  <si>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</si>
  <si>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</si>
  <si>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</si>
  <si>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</si>
  <si>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</si>
  <si>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</si>
  <si>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</si>
  <si>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</si>
  <si>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</si>
  <si>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</si>
  <si>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</si>
  <si>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</si>
  <si>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</si>
  <si>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</si>
  <si>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</si>
  <si>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</si>
  <si>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</si>
  <si>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</si>
  <si>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</si>
  <si>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</si>
  <si>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</si>
  <si>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</si>
  <si>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</si>
  <si>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</si>
  <si>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</si>
  <si>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</si>
  <si>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</si>
  <si>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</si>
  <si>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</si>
  <si>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</si>
  <si>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</si>
  <si>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</si>
  <si>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</si>
  <si>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</si>
  <si>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</si>
  <si>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</si>
  <si>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</si>
  <si>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</si>
  <si>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</si>
  <si>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</si>
  <si>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</si>
  <si>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</si>
  <si>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</si>
  <si>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</si>
  <si>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</si>
  <si>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</si>
  <si>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</si>
  <si>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</si>
  <si>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</si>
  <si>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</si>
  <si>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</si>
  <si>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</si>
  <si>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</si>
  <si>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</si>
  <si>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</si>
  <si>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</si>
  <si>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</si>
  <si>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</si>
  <si>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</si>
  <si>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</si>
  <si>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</si>
  <si>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</si>
  <si>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</si>
  <si>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</si>
  <si>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</si>
  <si>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</si>
  <si>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</si>
  <si>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</si>
  <si>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</si>
  <si>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</si>
  <si>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</si>
  <si>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</si>
  <si>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</si>
  <si>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</si>
  <si>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</si>
  <si>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</si>
  <si>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</si>
  <si>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</si>
  <si>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</si>
  <si>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</si>
  <si>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</si>
  <si>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</si>
  <si>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</si>
  <si>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</si>
  <si>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</si>
  <si>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</si>
  <si>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</si>
  <si>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</si>
  <si>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</si>
  <si>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</si>
  <si>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</si>
  <si>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</si>
  <si>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</si>
  <si>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</si>
  <si>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</si>
  <si>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</si>
  <si>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</si>
  <si>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</si>
  <si>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</si>
  <si>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</si>
  <si>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</si>
  <si>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</si>
  <si>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</si>
  <si>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</si>
  <si>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</si>
  <si>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</si>
  <si>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</si>
  <si>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</si>
  <si>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</si>
  <si>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</si>
  <si>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</si>
  <si>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</si>
  <si>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</si>
  <si>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</si>
  <si>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</si>
  <si>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</si>
  <si>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</si>
  <si>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</si>
  <si>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</si>
  <si>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</si>
  <si>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</si>
  <si>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</si>
  <si>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</si>
  <si>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</si>
  <si>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</si>
  <si>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</si>
  <si>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</si>
  <si>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</si>
  <si>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</si>
  <si>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</si>
  <si>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</si>
  <si>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</si>
  <si>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</si>
  <si>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</si>
  <si>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</si>
  <si>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</si>
  <si>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</si>
  <si>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</si>
  <si>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</si>
  <si>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</si>
  <si>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</si>
  <si>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</si>
  <si>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</si>
  <si>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</si>
  <si>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</si>
  <si>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</si>
  <si>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</si>
  <si>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</si>
  <si>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</si>
  <si>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</si>
  <si>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</si>
  <si>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</si>
  <si>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</si>
  <si>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</si>
  <si>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</si>
  <si>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</si>
  <si>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</si>
  <si>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</si>
  <si>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</si>
  <si>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</si>
  <si>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</si>
  <si>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</si>
  <si>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</si>
  <si>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</si>
  <si>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</si>
  <si>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</si>
  <si>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</si>
  <si>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</si>
  <si>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</si>
  <si>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</si>
  <si>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</si>
  <si>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</si>
  <si>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</si>
  <si>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</si>
  <si>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</si>
  <si>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</si>
  <si>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</si>
  <si>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</si>
  <si>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</si>
  <si>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</si>
  <si>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</si>
  <si>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</si>
  <si>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</si>
  <si>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</si>
  <si>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</si>
  <si>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</si>
  <si>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</si>
  <si>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</si>
  <si>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</si>
  <si>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</si>
  <si>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</si>
  <si>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</si>
  <si>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</si>
  <si>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</si>
  <si>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</si>
  <si>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</si>
  <si>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</si>
  <si>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</si>
  <si>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</si>
  <si>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</si>
  <si>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</si>
  <si>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</si>
  <si>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</si>
  <si>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</si>
  <si>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</si>
  <si>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</si>
  <si>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</si>
  <si>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</si>
  <si>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</si>
  <si>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</si>
  <si>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</si>
  <si>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</si>
  <si>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</si>
  <si>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</si>
  <si>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</si>
  <si>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</si>
  <si>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</si>
  <si>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</si>
  <si>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</si>
  <si>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</si>
  <si>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</si>
  <si>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</si>
  <si>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</si>
  <si>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</si>
  <si>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</si>
  <si>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</si>
  <si>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</si>
  <si>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</si>
  <si>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</si>
  <si>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</si>
  <si>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</si>
  <si>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</si>
  <si>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</si>
  <si>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</si>
  <si>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</si>
  <si>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</si>
  <si>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</si>
  <si>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</si>
  <si>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</si>
  <si>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</si>
  <si>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</si>
  <si>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</si>
  <si>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</si>
  <si>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</si>
  <si>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</si>
  <si>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</si>
  <si>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</si>
  <si>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</si>
  <si>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</si>
  <si>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</si>
  <si>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</si>
  <si>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</si>
  <si>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</si>
  <si>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</si>
  <si>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</si>
  <si>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</si>
  <si>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</si>
  <si>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</si>
  <si>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</si>
  <si>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</si>
  <si>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</si>
  <si>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</si>
  <si>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</si>
  <si>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</si>
  <si>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</si>
  <si>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</si>
  <si>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</si>
  <si>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</si>
  <si>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</si>
  <si>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</si>
  <si>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</si>
  <si>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</si>
  <si>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</si>
  <si>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</si>
  <si>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</si>
  <si>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</si>
  <si>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</si>
  <si>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</si>
  <si>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</si>
  <si>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</si>
  <si>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</si>
  <si>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</si>
  <si>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</si>
  <si>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</si>
  <si>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</si>
  <si>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</si>
  <si>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</si>
  <si>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</si>
  <si>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</si>
  <si>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</si>
  <si>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</si>
  <si>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</si>
  <si>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</si>
  <si>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</si>
  <si>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</si>
  <si>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</si>
  <si>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</si>
  <si>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</si>
  <si>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</si>
  <si>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</si>
  <si>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</si>
  <si>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</si>
  <si>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</si>
  <si>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</si>
  <si>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</si>
  <si>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</si>
  <si>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</si>
  <si>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</si>
  <si>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</si>
  <si>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</si>
  <si>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</si>
  <si>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</si>
  <si>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</si>
  <si>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</si>
  <si>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</si>
  <si>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</si>
  <si>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</si>
  <si>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</si>
  <si>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</si>
  <si>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</si>
  <si>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</si>
  <si>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</si>
  <si>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</si>
  <si>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</si>
  <si>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</si>
  <si>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</si>
  <si>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</si>
  <si>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</si>
  <si>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</si>
  <si>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</si>
  <si>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</si>
  <si>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</si>
  <si>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</si>
  <si>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</si>
  <si>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</si>
  <si>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</si>
  <si>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</si>
  <si>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</si>
  <si>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</si>
  <si>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</si>
  <si>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</si>
  <si>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</si>
  <si>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</si>
  <si>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</si>
  <si>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</si>
  <si>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</si>
  <si>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</si>
  <si>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</si>
  <si>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</si>
  <si>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</si>
  <si>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</si>
  <si>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</si>
  <si>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</si>
  <si>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</si>
  <si>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</si>
  <si>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</si>
  <si>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</si>
  <si>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</si>
  <si>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</si>
  <si>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</si>
  <si>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</si>
  <si>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</si>
  <si>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</si>
  <si>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</si>
  <si>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</si>
  <si>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</si>
  <si>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</si>
  <si>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</si>
  <si>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</si>
  <si>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</si>
  <si>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</si>
  <si>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</si>
  <si>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</si>
  <si>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</si>
  <si>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</si>
  <si>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</si>
  <si>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</si>
  <si>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</si>
  <si>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</si>
  <si>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</si>
  <si>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</si>
  <si>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</si>
  <si>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</si>
  <si>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</si>
  <si>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</si>
  <si>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</si>
  <si>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</si>
  <si>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</si>
  <si>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</si>
  <si>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</si>
  <si>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</si>
  <si>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</si>
  <si>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</si>
  <si>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</si>
  <si>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</si>
  <si>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</si>
  <si>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</si>
  <si>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</si>
  <si>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</si>
  <si>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</si>
  <si>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</si>
  <si>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</si>
  <si>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</si>
  <si>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</si>
  <si>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</si>
  <si>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</si>
  <si>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</si>
  <si>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</si>
  <si>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</si>
  <si>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</si>
  <si>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</si>
  <si>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</si>
  <si>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</si>
  <si>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</si>
  <si>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</si>
  <si>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</si>
  <si>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</si>
  <si>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</si>
  <si>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</si>
  <si>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</si>
  <si>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</si>
  <si>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</si>
  <si>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</si>
  <si>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</si>
  <si>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</si>
  <si>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</si>
  <si>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</si>
  <si>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</si>
  <si>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</si>
  <si>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</si>
  <si>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</si>
  <si>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</si>
  <si>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</si>
  <si>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</si>
  <si>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</si>
  <si>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</si>
  <si>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</si>
  <si>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</si>
  <si>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</si>
  <si>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</si>
  <si>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</si>
  <si>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</si>
  <si>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</si>
  <si>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</si>
  <si>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</si>
  <si>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</si>
  <si>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</si>
  <si>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</si>
  <si>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</si>
  <si>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</si>
  <si>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</si>
  <si>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</si>
  <si>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</si>
  <si>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</si>
  <si>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</si>
  <si>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</si>
  <si>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</si>
  <si>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</si>
  <si>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</si>
  <si>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</si>
  <si>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</si>
  <si>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</si>
  <si>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</si>
  <si>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</si>
  <si>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</si>
  <si>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</si>
  <si>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</si>
  <si>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</si>
  <si>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</si>
  <si>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</si>
  <si>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</si>
  <si>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</si>
  <si>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</si>
  <si>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</si>
  <si>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</si>
  <si>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</si>
  <si>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</si>
  <si>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</si>
  <si>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</si>
  <si>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</si>
  <si>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</si>
  <si>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</si>
  <si>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</si>
  <si>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</si>
  <si>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</si>
  <si>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</si>
  <si>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</si>
  <si>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</si>
  <si>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</si>
  <si>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</si>
  <si>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</si>
  <si>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</si>
  <si>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</si>
  <si>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</si>
  <si>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</si>
  <si>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</si>
  <si>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</si>
  <si>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</si>
  <si>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</si>
  <si>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</si>
  <si>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</si>
  <si>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</si>
  <si>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</si>
  <si>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</si>
  <si>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</si>
  <si>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</si>
  <si>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</si>
  <si>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</si>
  <si>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</si>
  <si>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</si>
  <si>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</si>
  <si>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</si>
  <si>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</si>
  <si>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</si>
  <si>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</si>
  <si>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</si>
  <si>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</si>
  <si>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</si>
  <si>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</si>
  <si>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</si>
  <si>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</si>
  <si>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</si>
  <si>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</si>
  <si>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</si>
  <si>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</si>
  <si>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</si>
  <si>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</si>
  <si>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</si>
  <si>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</si>
  <si>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</si>
  <si>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</si>
  <si>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</si>
  <si>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</si>
  <si>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</si>
  <si>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</si>
  <si>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</si>
  <si>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</si>
  <si>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</si>
  <si>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</si>
  <si>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</si>
  <si>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</si>
  <si>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</si>
  <si>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</si>
  <si>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</si>
  <si>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</si>
  <si>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</si>
  <si>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</si>
  <si>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</si>
  <si>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</si>
  <si>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</si>
  <si>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</si>
  <si>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</si>
  <si>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</si>
  <si>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</si>
  <si>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</si>
  <si>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</si>
  <si>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</si>
  <si>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</si>
  <si>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</si>
  <si>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</si>
  <si>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</si>
  <si>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</si>
  <si>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</si>
  <si>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</si>
  <si>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</si>
  <si>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</si>
  <si>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</si>
  <si>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</si>
  <si>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</si>
  <si>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</si>
  <si>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</si>
  <si>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</si>
  <si>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</si>
  <si>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</si>
  <si>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</si>
  <si>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</si>
  <si>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</si>
  <si>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</si>
  <si>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</si>
  <si>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</si>
  <si>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</si>
  <si>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</si>
  <si>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</si>
  <si>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</si>
  <si>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</si>
  <si>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</si>
  <si>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</si>
  <si>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</si>
  <si>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</si>
  <si>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</si>
  <si>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</si>
  <si>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</si>
  <si>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</si>
  <si>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</si>
  <si>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</si>
  <si>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</si>
  <si>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</si>
  <si>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</si>
  <si>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</si>
  <si>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</si>
  <si>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</si>
  <si>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</si>
  <si>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</si>
  <si>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</si>
  <si>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</si>
  <si>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</si>
  <si>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</si>
  <si>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</si>
  <si>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</si>
  <si>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</si>
  <si>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</si>
  <si>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</si>
  <si>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</si>
  <si>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</si>
  <si>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</si>
  <si>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</si>
  <si>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</si>
  <si>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</si>
  <si>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</si>
  <si>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</si>
  <si>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</si>
  <si>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</si>
  <si>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</si>
  <si>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</si>
  <si>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</si>
  <si>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</si>
  <si>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</si>
  <si>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</si>
  <si>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</si>
  <si>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</si>
  <si>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</si>
  <si>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</si>
  <si>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</si>
  <si>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</si>
  <si>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</si>
  <si>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</si>
  <si>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</si>
  <si>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</si>
  <si>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</si>
  <si>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</si>
  <si>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</si>
  <si>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</si>
  <si>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</si>
  <si>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</si>
  <si>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</si>
  <si>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</si>
  <si>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</si>
  <si>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</si>
  <si>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</si>
  <si>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</si>
  <si>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</si>
  <si>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</si>
  <si>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</si>
  <si>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</si>
  <si>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</si>
  <si>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</si>
  <si>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</si>
  <si>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</si>
  <si>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</si>
  <si>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</si>
  <si>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</si>
  <si>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</si>
  <si>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</si>
  <si>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</si>
  <si>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</si>
  <si>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</si>
  <si>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</si>
  <si>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</si>
  <si>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</si>
  <si>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</si>
  <si>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</si>
  <si>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</si>
  <si>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</si>
  <si>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</si>
  <si>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</si>
  <si>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</si>
  <si>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</si>
  <si>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</si>
  <si>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</si>
  <si>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</si>
  <si>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</si>
  <si>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</si>
  <si>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</si>
  <si>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</si>
  <si>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</si>
  <si>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</si>
  <si>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</si>
  <si>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</si>
  <si>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</si>
  <si>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</si>
  <si>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</si>
  <si>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</si>
  <si>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</si>
  <si>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</si>
  <si>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</si>
  <si>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</si>
  <si>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</si>
  <si>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</si>
  <si>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</si>
  <si>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</si>
  <si>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</si>
  <si>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</si>
  <si>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</si>
  <si>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</si>
  <si>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</si>
  <si>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</si>
  <si>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</si>
  <si>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</si>
  <si>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</si>
  <si>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</si>
  <si>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</si>
  <si>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</si>
  <si>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</si>
  <si>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</si>
  <si>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</si>
  <si>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</si>
  <si>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</si>
  <si>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</si>
  <si>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</si>
  <si>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</si>
  <si>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</si>
  <si>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</si>
  <si>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</si>
  <si>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</si>
  <si>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</si>
  <si>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</si>
  <si>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</si>
  <si>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</si>
  <si>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</si>
  <si>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</si>
  <si>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</si>
  <si>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</si>
  <si>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</si>
  <si>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</si>
  <si>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</si>
  <si>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</si>
  <si>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</si>
  <si>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</si>
  <si>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</si>
  <si>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</si>
  <si>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</si>
  <si>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</si>
  <si>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</si>
  <si>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</si>
  <si>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</si>
  <si>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</si>
  <si>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</si>
  <si>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</si>
  <si>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</si>
  <si>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</si>
  <si>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</si>
  <si>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</si>
  <si>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</si>
  <si>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</si>
  <si>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</si>
  <si>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</si>
  <si>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</si>
  <si>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</si>
  <si>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</si>
  <si>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</si>
  <si>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</si>
  <si>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</si>
  <si>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</si>
  <si>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</si>
  <si>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</si>
  <si>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</si>
  <si>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</si>
  <si>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</si>
  <si>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</si>
  <si>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</si>
  <si>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</si>
  <si>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</si>
  <si>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</si>
  <si>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</si>
  <si>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</si>
  <si>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</si>
  <si>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</si>
  <si>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</si>
  <si>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</si>
  <si>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</si>
  <si>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</si>
  <si>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</si>
  <si>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</si>
  <si>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</si>
  <si>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</si>
  <si>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</si>
  <si>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</si>
  <si>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</si>
  <si>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</si>
  <si>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</si>
  <si>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</si>
  <si>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</si>
  <si>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</si>
  <si>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</si>
  <si>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</si>
  <si>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</si>
  <si>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</si>
  <si>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</si>
  <si>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</si>
  <si>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</si>
  <si>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</si>
  <si>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</si>
  <si>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</si>
  <si>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</si>
  <si>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</si>
  <si>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</si>
  <si>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</si>
  <si>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</si>
  <si>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</si>
  <si>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</si>
  <si>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</si>
  <si>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</si>
  <si>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</si>
  <si>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</si>
  <si>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</si>
  <si>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</si>
  <si>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</si>
  <si>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</si>
  <si>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</si>
  <si>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</si>
  <si>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</si>
  <si>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</si>
  <si>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</si>
  <si>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</si>
  <si>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</si>
  <si>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</si>
  <si>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</si>
  <si>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</si>
  <si>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</si>
  <si>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</si>
  <si>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</si>
  <si>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</si>
  <si>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</si>
  <si>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</si>
  <si>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</si>
  <si>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</si>
  <si>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</si>
  <si>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</si>
  <si>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</si>
  <si>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</si>
  <si>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</si>
  <si>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</si>
  <si>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</si>
  <si>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</si>
  <si>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</si>
  <si>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</si>
  <si>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</si>
  <si>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</si>
  <si>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</si>
  <si>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</si>
  <si>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</si>
  <si>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</si>
  <si>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</si>
  <si>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</si>
  <si>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</si>
  <si>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</si>
  <si>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</si>
  <si>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</si>
  <si>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</si>
  <si>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</si>
  <si>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</si>
  <si>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</si>
  <si>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</si>
  <si>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</si>
  <si>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</si>
  <si>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</si>
  <si>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</si>
  <si>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</si>
  <si>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</si>
  <si>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</si>
  <si>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</si>
  <si>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</si>
  <si>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</si>
  <si>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</si>
  <si>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</si>
  <si>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</si>
  <si>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</si>
  <si>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</si>
  <si>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</si>
  <si>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</si>
  <si>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</si>
  <si>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</si>
  <si>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</si>
  <si>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</si>
  <si>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</si>
  <si>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</si>
  <si>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</si>
  <si>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</si>
  <si>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</si>
  <si>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</si>
  <si>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</si>
  <si>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</si>
  <si>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</si>
  <si>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</si>
  <si>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</si>
  <si>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</si>
  <si>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</si>
  <si>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</si>
  <si>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</si>
  <si>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</si>
  <si>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</si>
  <si>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</si>
  <si>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</si>
  <si>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</si>
  <si>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</si>
  <si>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</si>
  <si>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</si>
  <si>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</si>
  <si>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</si>
  <si>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</si>
  <si>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</si>
  <si>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</si>
  <si>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</si>
  <si>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</si>
  <si>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</si>
  <si>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</si>
  <si>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</si>
  <si>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</si>
  <si>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</si>
  <si>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</si>
  <si>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</si>
  <si>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</si>
  <si>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</si>
  <si>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</si>
  <si>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</si>
  <si>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</si>
  <si>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</si>
  <si>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</si>
  <si>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</si>
  <si>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</si>
  <si>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</si>
  <si>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</si>
  <si>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</si>
  <si>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</si>
  <si>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</si>
  <si>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</si>
  <si>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</si>
  <si>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</si>
  <si>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</si>
  <si>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</si>
  <si>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</si>
  <si>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</si>
  <si>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</si>
  <si>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</si>
  <si>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</si>
  <si>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</si>
  <si>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</si>
  <si>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</si>
  <si>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</si>
  <si>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</si>
  <si>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</si>
  <si>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</si>
  <si>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</si>
  <si>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</si>
  <si>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</si>
  <si>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</si>
  <si>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</si>
  <si>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</si>
  <si>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</si>
  <si>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</si>
  <si>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</si>
  <si>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</si>
  <si>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</si>
  <si>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</si>
  <si>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</si>
  <si>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</si>
  <si>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</si>
  <si>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</si>
  <si>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</si>
  <si>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</si>
  <si>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</si>
  <si>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</si>
  <si>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</si>
  <si>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</si>
  <si>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</si>
  <si>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</si>
  <si>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</si>
  <si>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</si>
  <si>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</si>
  <si>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</si>
  <si>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</si>
  <si>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</si>
  <si>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</si>
  <si>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</si>
  <si>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</si>
  <si>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</si>
  <si>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</si>
  <si>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</si>
  <si>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</si>
  <si>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</si>
  <si>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</si>
  <si>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</si>
  <si>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</si>
  <si>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</si>
  <si>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</si>
  <si>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</si>
  <si>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</si>
  <si>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</si>
  <si>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</si>
  <si>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</si>
  <si>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</si>
  <si>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</si>
  <si>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</si>
  <si>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</si>
  <si>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</si>
  <si>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</si>
  <si>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</si>
  <si>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</si>
  <si>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</si>
  <si>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</si>
  <si>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</si>
  <si>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</si>
  <si>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</si>
  <si>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</si>
  <si>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</si>
  <si>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</si>
  <si>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</si>
  <si>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</si>
  <si>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</si>
  <si>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</si>
  <si>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</si>
  <si>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</si>
  <si>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</si>
  <si>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</si>
  <si>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</si>
  <si>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</si>
  <si>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</si>
  <si>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</si>
  <si>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</si>
  <si>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</si>
  <si>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</si>
  <si>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</si>
  <si>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</si>
  <si>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</si>
  <si>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</si>
  <si>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</si>
  <si>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</si>
  <si>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</si>
  <si>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</si>
  <si>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</si>
  <si>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</si>
  <si>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</si>
  <si>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</si>
  <si>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</si>
  <si>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</si>
  <si>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</si>
  <si>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</si>
  <si>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</si>
  <si>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</si>
  <si>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</si>
  <si>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</si>
  <si>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</si>
  <si>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</si>
  <si>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</si>
  <si>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</si>
  <si>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</si>
  <si>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</si>
  <si>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</si>
  <si>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</si>
  <si>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</si>
  <si>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</si>
  <si>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</si>
  <si>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</si>
  <si>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</si>
  <si>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</si>
  <si>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</si>
  <si>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</si>
  <si>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</si>
  <si>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</si>
  <si>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</si>
  <si>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</si>
  <si>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</si>
  <si>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</si>
  <si>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</si>
  <si>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</si>
  <si>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</si>
  <si>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</si>
  <si>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</si>
  <si>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</si>
  <si>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</si>
  <si>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</si>
  <si>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</si>
  <si>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</si>
  <si>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</si>
  <si>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</si>
  <si>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</si>
  <si>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</si>
  <si>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</si>
  <si>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</si>
  <si>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</si>
  <si>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</si>
  <si>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</si>
  <si>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</si>
  <si>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</si>
  <si>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</si>
  <si>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</si>
  <si>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</si>
  <si>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</si>
  <si>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</si>
  <si>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</si>
  <si>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</si>
  <si>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</si>
  <si>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</si>
  <si>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</si>
  <si>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</si>
  <si>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</si>
  <si>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</si>
  <si>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</si>
  <si>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</si>
  <si>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</si>
  <si>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</si>
  <si>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</si>
  <si>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</si>
  <si>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</si>
  <si>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</si>
  <si>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</si>
  <si>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</si>
  <si>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</si>
  <si>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</si>
  <si>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</si>
  <si>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</si>
  <si>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</si>
  <si>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</si>
  <si>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</si>
  <si>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</si>
  <si>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</si>
  <si>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</si>
  <si>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</si>
  <si>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</si>
  <si>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</si>
  <si>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</si>
  <si>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</si>
  <si>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</si>
  <si>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</si>
  <si>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</si>
  <si>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</si>
  <si>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</si>
  <si>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</si>
  <si>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</si>
  <si>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</si>
  <si>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</si>
  <si>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</si>
  <si>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</si>
  <si>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</si>
  <si>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</si>
  <si>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</si>
  <si>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</si>
  <si>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</si>
  <si>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</si>
  <si>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</si>
  <si>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</si>
  <si>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</si>
  <si>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</si>
  <si>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</si>
  <si>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</si>
  <si>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</si>
  <si>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</si>
  <si>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</si>
  <si>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</si>
  <si>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</si>
  <si>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</si>
  <si>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</si>
  <si>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</si>
  <si>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</si>
  <si>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</si>
  <si>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</si>
  <si>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</si>
  <si>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</si>
  <si>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</si>
  <si>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</si>
  <si>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</si>
  <si>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</si>
  <si>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</si>
  <si>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</si>
  <si>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</si>
  <si>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</si>
  <si>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</si>
  <si>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</si>
  <si>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</si>
  <si>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</si>
  <si>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</si>
  <si>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</si>
  <si>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</si>
  <si>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</si>
  <si>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</si>
  <si>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</si>
  <si>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</si>
  <si>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</si>
  <si>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</si>
  <si>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</si>
  <si>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</si>
  <si>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</si>
  <si>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</si>
  <si>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</si>
  <si>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</si>
  <si>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</si>
  <si>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</si>
  <si>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</si>
  <si>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</si>
  <si>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</si>
  <si>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</si>
  <si>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</si>
  <si>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</si>
  <si>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</si>
  <si>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</si>
  <si>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</si>
  <si>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</si>
  <si>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</si>
  <si>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</si>
  <si>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</si>
  <si>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</si>
  <si>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</si>
  <si>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</si>
  <si>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</si>
  <si>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</si>
  <si>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</si>
  <si>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</si>
  <si>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</si>
  <si>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</si>
  <si>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</si>
  <si>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</si>
  <si>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</si>
  <si>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</si>
  <si>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</si>
  <si>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</si>
  <si>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</si>
  <si>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</si>
  <si>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</si>
  <si>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</si>
  <si>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</si>
  <si>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</si>
  <si>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</si>
  <si>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</si>
  <si>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</si>
  <si>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</si>
  <si>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</si>
  <si>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</si>
  <si>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</si>
  <si>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</si>
  <si>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</si>
  <si>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</si>
  <si>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</si>
  <si>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</si>
  <si>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</si>
  <si>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</si>
  <si>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</si>
  <si>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</si>
  <si>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</si>
  <si>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</si>
  <si>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</si>
  <si>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</si>
  <si>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</si>
  <si>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</si>
  <si>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</si>
  <si>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</si>
  <si>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</si>
  <si>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</si>
  <si>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</si>
  <si>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</si>
  <si>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</si>
  <si>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</si>
  <si>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</si>
  <si>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</si>
  <si>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</si>
  <si>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</si>
  <si>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</si>
  <si>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</si>
  <si>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</si>
  <si>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</si>
  <si>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</si>
  <si>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</si>
  <si>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</si>
  <si>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</si>
  <si>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</si>
  <si>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</si>
  <si>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</si>
  <si>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</si>
  <si>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</si>
  <si>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</si>
  <si>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</si>
  <si>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</si>
  <si>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</si>
  <si>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</si>
  <si>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</si>
  <si>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</si>
  <si>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</si>
  <si>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</si>
  <si>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</si>
  <si>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</si>
  <si>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</si>
  <si>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</si>
  <si>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</si>
  <si>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</si>
  <si>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</si>
  <si>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</si>
  <si>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</si>
  <si>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</si>
  <si>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</si>
  <si>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</si>
  <si>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</si>
  <si>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</si>
  <si>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</si>
  <si>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</si>
  <si>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</si>
  <si>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</si>
  <si>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</si>
  <si>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</si>
  <si>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</si>
  <si>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</si>
  <si>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</si>
  <si>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</si>
  <si>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</si>
  <si>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</si>
  <si>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</si>
  <si>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</si>
  <si>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</si>
  <si>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</si>
  <si>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</si>
  <si>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</si>
  <si>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</si>
  <si>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</si>
  <si>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</si>
  <si>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</si>
  <si>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</si>
  <si>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</si>
  <si>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</si>
  <si>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</si>
  <si>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</si>
  <si>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</si>
  <si>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</si>
  <si>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</si>
  <si>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</si>
  <si>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</si>
  <si>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</si>
  <si>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</si>
  <si>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</si>
  <si>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</si>
  <si>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</si>
  <si>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</si>
  <si>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</si>
  <si>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</si>
  <si>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</si>
  <si>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</si>
  <si>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</si>
  <si>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</si>
  <si>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</si>
  <si>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</si>
  <si>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</si>
  <si>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</si>
  <si>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</si>
  <si>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</si>
  <si>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</si>
  <si>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</si>
  <si>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</si>
  <si>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</si>
  <si>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</si>
  <si>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</si>
  <si>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</si>
  <si>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</si>
  <si>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</si>
  <si>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</si>
  <si>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</si>
  <si>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</si>
  <si>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</si>
  <si>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</si>
  <si>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</si>
  <si>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</si>
  <si>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</si>
  <si>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</si>
  <si>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</si>
  <si>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</si>
  <si>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</si>
  <si>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</si>
  <si>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</si>
  <si>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</si>
  <si>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</si>
  <si>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</si>
  <si>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</si>
  <si>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</si>
  <si>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</si>
  <si>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</si>
  <si>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</si>
  <si>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</si>
  <si>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</si>
  <si>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</si>
  <si>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</si>
  <si>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</si>
  <si>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</si>
  <si>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</si>
  <si>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</si>
  <si>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</si>
  <si>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</si>
  <si>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</si>
  <si>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</si>
  <si>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</si>
  <si>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</si>
  <si>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</si>
  <si>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</si>
  <si>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</si>
  <si>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</si>
  <si>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</si>
  <si>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</si>
  <si>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</si>
  <si>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</si>
  <si>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</si>
  <si>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</si>
  <si>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</si>
  <si>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</si>
  <si>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</si>
  <si>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</si>
  <si>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</si>
  <si>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</si>
  <si>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</si>
  <si>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</si>
  <si>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</si>
  <si>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</si>
  <si>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</si>
  <si>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</si>
  <si>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</si>
  <si>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</si>
  <si>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</si>
  <si>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</si>
  <si>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</si>
  <si>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</si>
  <si>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</si>
  <si>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</si>
  <si>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</si>
  <si>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</si>
  <si>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</si>
  <si>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</si>
  <si>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</si>
  <si>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</si>
  <si>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</si>
  <si>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</si>
  <si>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</si>
  <si>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</si>
  <si>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</si>
  <si>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</si>
  <si>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</si>
  <si>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</si>
  <si>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</si>
  <si>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</si>
  <si>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</si>
  <si>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</si>
  <si>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</si>
  <si>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</si>
  <si>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</si>
  <si>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</si>
  <si>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</si>
  <si>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</si>
  <si>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</si>
  <si>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</si>
  <si>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</si>
  <si>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</si>
  <si>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</si>
  <si>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</si>
  <si>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</si>
  <si>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</si>
  <si>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</si>
  <si>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</si>
  <si>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</si>
  <si>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</si>
  <si>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</si>
  <si>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</si>
  <si>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</si>
  <si>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</si>
  <si>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</si>
  <si>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</si>
  <si>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</si>
  <si>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</si>
  <si>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</si>
  <si>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</si>
  <si>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</si>
  <si>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</si>
  <si>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</si>
  <si>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</si>
  <si>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</si>
  <si>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</si>
  <si>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</si>
  <si>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</si>
  <si>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</si>
  <si>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</si>
  <si>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</si>
  <si>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</si>
  <si>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</si>
  <si>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</si>
  <si>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</si>
  <si>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</si>
  <si>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</si>
  <si>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</si>
  <si>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</si>
  <si>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</si>
  <si>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</si>
  <si>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</si>
  <si>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</si>
  <si>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</si>
  <si>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</si>
  <si>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</si>
  <si>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</si>
  <si>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</si>
  <si>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</si>
  <si>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</si>
  <si>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</si>
  <si>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</si>
  <si>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</si>
  <si>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</si>
  <si>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</si>
  <si>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</si>
  <si>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</si>
  <si>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</si>
  <si>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</si>
  <si>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</si>
  <si>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</si>
  <si>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</si>
  <si>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</si>
  <si>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</si>
  <si>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</si>
  <si>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</si>
  <si>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</si>
  <si>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</si>
  <si>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</si>
  <si>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</si>
  <si>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</si>
  <si>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</si>
  <si>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</si>
  <si>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</si>
  <si>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</si>
  <si>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</si>
  <si>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</si>
  <si>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</si>
  <si>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</si>
  <si>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</si>
  <si>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</si>
  <si>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</si>
  <si>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</si>
  <si>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</si>
  <si>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</si>
  <si>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</si>
  <si>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</si>
  <si>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</si>
  <si>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</si>
  <si>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</si>
  <si>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</si>
  <si>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</si>
  <si>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</si>
  <si>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</si>
  <si>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</si>
  <si>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</si>
  <si>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</si>
  <si>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</si>
  <si>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</si>
  <si>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</si>
  <si>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</si>
  <si>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</si>
  <si>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</si>
  <si>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</si>
  <si>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</si>
  <si>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</si>
  <si>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</si>
  <si>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</si>
  <si>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</si>
  <si>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</si>
  <si>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</si>
  <si>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</si>
  <si>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</si>
  <si>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</si>
  <si>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</si>
  <si>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</si>
  <si>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</si>
  <si>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</si>
  <si>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</si>
  <si>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</si>
  <si>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</si>
  <si>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</si>
  <si>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</si>
  <si>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</si>
  <si>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</si>
  <si>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</si>
  <si>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</si>
  <si>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</si>
  <si>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</si>
  <si>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</si>
  <si>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</si>
  <si>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</si>
  <si>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</si>
  <si>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</si>
  <si>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</si>
  <si>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</si>
  <si>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</si>
  <si>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</si>
  <si>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</si>
  <si>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</si>
  <si>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</si>
  <si>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</si>
  <si>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</si>
  <si>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</si>
  <si>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</si>
  <si>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</si>
  <si>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</si>
  <si>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</si>
  <si>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</si>
  <si>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</si>
  <si>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</si>
  <si>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</si>
  <si>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</si>
  <si>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</si>
  <si>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</si>
  <si>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</si>
  <si>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</si>
  <si>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</si>
  <si>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</si>
  <si>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</si>
  <si>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</si>
  <si>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</si>
  <si>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</si>
  <si>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</si>
  <si>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</si>
  <si>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</si>
  <si>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</si>
  <si>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</si>
  <si>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</si>
  <si>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</si>
  <si>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</si>
  <si>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</si>
  <si>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</si>
  <si>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</si>
  <si>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</si>
  <si>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</si>
  <si>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</si>
  <si>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</si>
  <si>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</si>
  <si>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</si>
  <si>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</si>
  <si>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</si>
  <si>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</si>
  <si>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</si>
  <si>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</si>
  <si>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</si>
  <si>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</si>
  <si>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</si>
  <si>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</si>
  <si>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</si>
  <si>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</si>
  <si>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</si>
  <si>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</si>
  <si>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</si>
  <si>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</si>
  <si>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</si>
  <si>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</si>
  <si>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</si>
  <si>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</si>
  <si>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</si>
  <si>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</si>
  <si>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</si>
  <si>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</si>
  <si>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</si>
  <si>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</si>
  <si>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</si>
  <si>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</si>
  <si>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</si>
  <si>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</si>
  <si>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</si>
  <si>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</si>
  <si>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</si>
  <si>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</si>
  <si>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</si>
  <si>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</si>
  <si>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</si>
  <si>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</si>
  <si>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</si>
  <si>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</si>
  <si>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</si>
  <si>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</si>
  <si>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</si>
  <si>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</si>
  <si>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</si>
  <si>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</si>
  <si>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</si>
  <si>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</si>
  <si>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</si>
  <si>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</si>
  <si>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</si>
  <si>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</si>
  <si>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</si>
  <si>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</si>
  <si>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</si>
  <si>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</si>
  <si>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</si>
  <si>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</si>
  <si>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</si>
  <si>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</si>
  <si>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</si>
  <si>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</si>
  <si>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</si>
  <si>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</si>
  <si>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</si>
  <si>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</si>
  <si>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</si>
  <si>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</si>
  <si>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</si>
  <si>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</si>
  <si>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</si>
  <si>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</si>
  <si>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</si>
  <si>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</si>
  <si>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</si>
  <si>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</si>
  <si>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</si>
  <si>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</si>
  <si>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</si>
  <si>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</si>
  <si>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</si>
  <si>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</si>
  <si>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</si>
  <si>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</si>
  <si>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</si>
  <si>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</si>
  <si>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</si>
  <si>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</si>
  <si>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</si>
  <si>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</si>
  <si>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</si>
  <si>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</si>
  <si>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</si>
  <si>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</si>
  <si>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</si>
  <si>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</si>
  <si>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</si>
  <si>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</si>
  <si>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</si>
  <si>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</si>
  <si>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</si>
  <si>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</si>
  <si>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</si>
  <si>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</si>
  <si>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</si>
  <si>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</si>
  <si>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</si>
  <si>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</si>
  <si>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</si>
  <si>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</si>
  <si>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</si>
  <si>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</si>
  <si>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</si>
  <si>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</si>
  <si>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</si>
  <si>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</si>
  <si>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</si>
  <si>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</si>
  <si>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</si>
  <si>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</si>
  <si>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</si>
  <si>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</si>
  <si>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</si>
  <si>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</si>
  <si>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</si>
  <si>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</si>
  <si>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</si>
  <si>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</si>
  <si>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</si>
  <si>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</si>
  <si>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</si>
  <si>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</si>
  <si>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</si>
  <si>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</si>
  <si>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</si>
  <si>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</si>
  <si>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</si>
  <si>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</si>
  <si>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</si>
  <si>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</si>
  <si>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</si>
  <si>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</si>
  <si>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</si>
  <si>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</si>
  <si>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</si>
  <si>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</si>
  <si>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</si>
  <si>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</si>
  <si>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</si>
  <si>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</si>
  <si>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</si>
  <si>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</si>
  <si>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</si>
  <si>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</si>
  <si>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</si>
  <si>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</si>
  <si>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</si>
  <si>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</si>
  <si>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</si>
  <si>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</si>
  <si>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</si>
  <si>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</si>
  <si>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</si>
  <si>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</si>
  <si>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</si>
  <si>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</si>
  <si>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</si>
  <si>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</si>
  <si>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</si>
  <si>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</si>
  <si>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</si>
  <si>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</si>
  <si>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</si>
  <si>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</si>
  <si>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</si>
  <si>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</si>
  <si>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</si>
  <si>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</si>
  <si>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</si>
  <si>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</si>
  <si>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</si>
  <si>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</si>
  <si>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</si>
  <si>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</si>
  <si>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</si>
  <si>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</si>
  <si>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</si>
  <si>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</si>
  <si>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</si>
  <si>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</si>
  <si>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</si>
  <si>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</si>
  <si>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</si>
  <si>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</si>
  <si>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</si>
  <si>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</si>
  <si>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</si>
  <si>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</si>
  <si>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</si>
  <si>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</si>
  <si>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</si>
  <si>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</si>
  <si>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</si>
  <si>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</si>
  <si>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</si>
  <si>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</si>
  <si>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</si>
  <si>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</si>
  <si>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</si>
  <si>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</si>
  <si>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</si>
  <si>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</si>
  <si>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</si>
  <si>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</si>
  <si>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</si>
  <si>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</si>
  <si>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</si>
  <si>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</si>
  <si>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</si>
  <si>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</si>
  <si>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</si>
  <si>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</si>
  <si>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</si>
  <si>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</si>
  <si>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</si>
  <si>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</si>
  <si>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</si>
  <si>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</si>
  <si>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</si>
  <si>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</si>
  <si>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</si>
  <si>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</si>
  <si>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</si>
  <si>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</si>
  <si>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</si>
  <si>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</si>
  <si>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</si>
  <si>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</si>
  <si>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</si>
  <si>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</si>
  <si>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</si>
  <si>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</si>
  <si>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</si>
  <si>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</si>
  <si>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</si>
  <si>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</si>
  <si>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</si>
  <si>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</si>
  <si>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</si>
  <si>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</si>
  <si>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</si>
  <si>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</si>
  <si>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</si>
  <si>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</si>
  <si>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</si>
  <si>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</si>
  <si>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</si>
  <si>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</si>
  <si>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</si>
  <si>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</si>
  <si>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</si>
  <si>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</si>
  <si>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</si>
  <si>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</si>
  <si>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</si>
  <si>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</si>
  <si>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</si>
  <si>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</si>
  <si>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</si>
  <si>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</si>
  <si>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</si>
  <si>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</si>
  <si>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</si>
  <si>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</si>
  <si>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</si>
  <si>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</si>
  <si>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</si>
  <si>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</si>
  <si>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</si>
  <si>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</si>
  <si>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</si>
  <si>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</si>
  <si>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</si>
  <si>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</si>
  <si>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</si>
  <si>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</si>
  <si>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</si>
  <si>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</si>
  <si>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</si>
  <si>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</si>
  <si>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</si>
  <si>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</si>
  <si>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</si>
  <si>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</si>
  <si>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</si>
  <si>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</si>
  <si>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</si>
  <si>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</si>
  <si>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</si>
  <si>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</si>
  <si>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</si>
  <si>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</si>
  <si>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</si>
  <si>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</si>
  <si>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</si>
  <si>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</si>
  <si>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</si>
  <si>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</si>
  <si>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</si>
  <si>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</si>
  <si>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</si>
  <si>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</si>
  <si>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</si>
  <si>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</si>
  <si>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</si>
  <si>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</si>
  <si>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</si>
  <si>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</si>
  <si>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</si>
  <si>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</si>
  <si>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</si>
  <si>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</si>
  <si>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</si>
  <si>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</si>
  <si>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</si>
  <si>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</si>
  <si>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</si>
  <si>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</si>
  <si>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</si>
  <si>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</si>
  <si>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</si>
  <si>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</si>
  <si>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</si>
  <si>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</si>
  <si>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</si>
  <si>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</si>
  <si>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</si>
  <si>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</si>
  <si>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</si>
  <si>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</si>
  <si>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</si>
  <si>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</si>
  <si>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</si>
  <si>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</si>
  <si>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</si>
  <si>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</si>
  <si>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</si>
  <si>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</si>
  <si>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</si>
  <si>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</si>
  <si>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</si>
  <si>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</si>
  <si>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</si>
  <si>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</si>
  <si>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</si>
  <si>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</si>
  <si>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</si>
  <si>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</si>
  <si>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</si>
  <si>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</si>
  <si>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</si>
  <si>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</si>
  <si>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</si>
  <si>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</si>
  <si>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</si>
  <si>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</si>
  <si>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</si>
  <si>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</si>
  <si>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</si>
  <si>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</si>
  <si>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</si>
  <si>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</si>
  <si>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</si>
  <si>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</si>
  <si>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</si>
  <si>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</si>
  <si>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</si>
  <si>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</si>
  <si>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</si>
  <si>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</si>
  <si>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</si>
  <si>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</si>
  <si>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</si>
  <si>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</si>
  <si>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</si>
  <si>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</si>
  <si>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</si>
  <si>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</si>
  <si>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</si>
  <si>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</si>
  <si>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</si>
  <si>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</si>
  <si>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</si>
  <si>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</si>
  <si>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</si>
  <si>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</si>
  <si>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</si>
  <si>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</si>
  <si>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</si>
  <si>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</si>
  <si>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</si>
  <si>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</si>
  <si>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</si>
  <si>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</si>
  <si>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</si>
  <si>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</si>
  <si>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</si>
  <si>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</si>
  <si>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</si>
  <si>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</si>
  <si>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</si>
  <si>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</si>
  <si>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</si>
  <si>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</si>
  <si>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</si>
  <si>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</si>
  <si>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</si>
  <si>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</si>
  <si>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</si>
  <si>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</si>
  <si>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</si>
  <si>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</si>
  <si>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</si>
  <si>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</si>
  <si>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</si>
  <si>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</si>
  <si>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</si>
  <si>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</si>
  <si>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</si>
  <si>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</si>
  <si>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</si>
  <si>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</si>
  <si>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</si>
  <si>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</si>
  <si>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</si>
  <si>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</si>
  <si>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</si>
  <si>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</si>
  <si>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</si>
  <si>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</si>
  <si>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</si>
  <si>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</si>
  <si>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</si>
  <si>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</si>
  <si>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</si>
  <si>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</si>
  <si>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</si>
  <si>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</si>
  <si>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</si>
  <si>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</si>
  <si>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</si>
  <si>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</si>
  <si>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</si>
  <si>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</si>
  <si>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</si>
  <si>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</si>
  <si>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</si>
  <si>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</si>
  <si>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</si>
  <si>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</si>
  <si>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</si>
  <si>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</si>
  <si>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</si>
  <si>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</si>
  <si>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</si>
  <si>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</si>
  <si>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</si>
  <si>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</si>
  <si>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</si>
  <si>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</si>
  <si>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</si>
  <si>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</si>
  <si>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</si>
  <si>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</si>
  <si>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</si>
  <si>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</si>
  <si>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</si>
  <si>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</si>
  <si>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</si>
  <si>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</si>
  <si>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</si>
  <si>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</si>
  <si>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</si>
  <si>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</si>
  <si>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</si>
  <si>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</si>
  <si>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</si>
  <si>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</si>
  <si>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</si>
  <si>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</si>
  <si>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</si>
  <si>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</si>
  <si>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</si>
  <si>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</si>
  <si>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</si>
  <si>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</si>
  <si>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</si>
  <si>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</si>
  <si>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</si>
  <si>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</si>
  <si>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</si>
  <si>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</si>
  <si>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</si>
  <si>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</si>
  <si>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</si>
  <si>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</si>
  <si>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</si>
  <si>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</si>
  <si>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</si>
  <si>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</si>
  <si>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</si>
  <si>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</si>
  <si>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</si>
  <si>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</si>
  <si>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</si>
  <si>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</si>
  <si>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</si>
  <si>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</si>
  <si>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</si>
  <si>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</si>
  <si>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</si>
  <si>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</si>
  <si>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</si>
  <si>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</si>
  <si>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</si>
  <si>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</si>
  <si>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</si>
  <si>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</si>
  <si>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</si>
  <si>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</si>
  <si>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</si>
  <si>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</si>
  <si>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</si>
  <si>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</si>
  <si>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</si>
  <si>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</si>
  <si>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</si>
  <si>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</si>
  <si>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</si>
  <si>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</si>
  <si>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</si>
  <si>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</si>
  <si>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</si>
  <si>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</si>
  <si>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</si>
  <si>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</si>
  <si>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</si>
  <si>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</si>
  <si>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</si>
  <si>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</si>
  <si>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</si>
  <si>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</si>
  <si>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</si>
  <si>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</si>
  <si>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</si>
  <si>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</si>
  <si>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</si>
  <si>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</si>
  <si>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</si>
  <si>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</si>
  <si>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</si>
  <si>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</si>
  <si>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</si>
  <si>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</si>
  <si>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</si>
  <si>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</si>
  <si>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</si>
  <si>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</si>
  <si>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</si>
  <si>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</si>
  <si>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</si>
  <si>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</si>
  <si>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</si>
  <si>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</si>
  <si>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</si>
  <si>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</si>
  <si>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</si>
  <si>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</si>
  <si>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</si>
  <si>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</si>
  <si>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</si>
  <si>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</si>
  <si>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</si>
  <si>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</si>
  <si>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</si>
  <si>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</si>
  <si>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</si>
  <si>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</si>
  <si>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</si>
  <si>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</si>
  <si>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</si>
  <si>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</si>
  <si>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</si>
  <si>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</si>
  <si>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</si>
  <si>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</si>
  <si>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</si>
  <si>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</si>
  <si>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</si>
  <si>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</si>
  <si>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</si>
  <si>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</si>
  <si>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</si>
  <si>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</si>
  <si>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</si>
  <si>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</si>
  <si>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</si>
  <si>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</si>
  <si>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</si>
  <si>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</si>
  <si>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</si>
  <si>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</si>
  <si>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</si>
  <si>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</si>
  <si>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</si>
  <si>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</si>
  <si>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</si>
  <si>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</si>
  <si>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</si>
  <si>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</si>
  <si>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</si>
  <si>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</si>
  <si>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</si>
  <si>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</si>
  <si>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</si>
  <si>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</si>
  <si>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</si>
  <si>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</si>
  <si>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</si>
  <si>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</si>
  <si>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</si>
  <si>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</si>
  <si>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</si>
  <si>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</si>
  <si>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</si>
  <si>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</si>
  <si>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</si>
  <si>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</si>
  <si>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</si>
  <si>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</si>
  <si>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</si>
  <si>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</si>
  <si>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</si>
  <si>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</si>
  <si>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</si>
  <si>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</si>
  <si>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</si>
  <si>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</si>
  <si>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</si>
  <si>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</si>
  <si>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</si>
  <si>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</si>
  <si>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</si>
  <si>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</si>
  <si>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</si>
  <si>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</si>
  <si>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</si>
  <si>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</si>
  <si>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</si>
  <si>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</si>
  <si>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</si>
  <si>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</si>
  <si>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</si>
  <si>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</si>
  <si>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</si>
  <si>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</si>
  <si>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</si>
  <si>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</si>
  <si>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</si>
  <si>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</si>
  <si>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</si>
  <si>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</si>
  <si>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</si>
  <si>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</si>
  <si>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</si>
  <si>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</si>
  <si>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</si>
  <si>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</si>
  <si>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</si>
  <si>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</si>
  <si>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</si>
  <si>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</si>
  <si>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</si>
  <si>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</si>
  <si>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</si>
  <si>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</si>
  <si>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</si>
  <si>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</si>
  <si>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</si>
  <si>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</si>
  <si>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</si>
  <si>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</si>
  <si>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</si>
  <si>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</si>
  <si>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</si>
  <si>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</si>
  <si>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</si>
  <si>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</si>
  <si>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</si>
  <si>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</si>
  <si>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</si>
  <si>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</si>
  <si>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</si>
  <si>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</si>
  <si>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</si>
  <si>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</si>
  <si>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</si>
  <si>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</si>
  <si>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</si>
  <si>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</si>
  <si>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</si>
  <si>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</si>
  <si>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</si>
  <si>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</si>
  <si>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</si>
  <si>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</si>
  <si>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</si>
  <si>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</si>
  <si>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</si>
  <si>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</si>
  <si>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</si>
  <si>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</si>
  <si>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</si>
  <si>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</si>
  <si>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</si>
  <si>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</si>
  <si>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</si>
  <si>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</si>
  <si>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</si>
  <si>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</si>
  <si>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</si>
  <si>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</si>
  <si>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</si>
  <si>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</si>
  <si>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</si>
  <si>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</si>
  <si>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</si>
  <si>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</si>
  <si>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</si>
  <si>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</si>
  <si>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</si>
  <si>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</si>
  <si>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</si>
  <si>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</si>
  <si>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</si>
  <si>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</si>
  <si>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</si>
  <si>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</si>
  <si>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</si>
  <si>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</si>
  <si>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</si>
  <si>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</si>
  <si>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</si>
  <si>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</si>
  <si>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</si>
  <si>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</si>
  <si>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</si>
  <si>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</si>
  <si>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</si>
  <si>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</si>
  <si>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</si>
  <si>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</si>
  <si>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</si>
  <si>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</si>
  <si>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</si>
  <si>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</si>
  <si>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</si>
  <si>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</si>
  <si>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</si>
  <si>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</si>
  <si>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</si>
  <si>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</si>
  <si>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</si>
  <si>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</si>
  <si>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</si>
  <si>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</si>
  <si>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</si>
  <si>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</si>
  <si>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</si>
  <si>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</si>
  <si>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</si>
  <si>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</si>
  <si>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</si>
  <si>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</si>
  <si>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</si>
  <si>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</si>
  <si>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</si>
  <si>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</si>
  <si>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</si>
  <si>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</si>
  <si>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</si>
  <si>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</si>
  <si>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</si>
  <si>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</si>
  <si>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</si>
  <si>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</si>
  <si>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</si>
  <si>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</si>
  <si>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</si>
  <si>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</si>
  <si>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</si>
  <si>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</si>
  <si>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</si>
  <si>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</si>
  <si>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</si>
  <si>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</si>
  <si>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</si>
  <si>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</si>
  <si>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</si>
  <si>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</si>
  <si>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</si>
  <si>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</si>
  <si>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</si>
  <si>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</si>
  <si>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</si>
  <si>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</si>
  <si>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</si>
  <si>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</si>
  <si>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</si>
  <si>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</si>
  <si>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</si>
  <si>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</si>
  <si>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</si>
  <si>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</si>
  <si>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</si>
  <si>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</si>
  <si>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</si>
  <si>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</si>
  <si>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</si>
  <si>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</si>
  <si>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</si>
  <si>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</si>
  <si>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</si>
  <si>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</si>
  <si>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</si>
  <si>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</si>
  <si>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</si>
  <si>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</si>
  <si>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</si>
  <si>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</si>
  <si>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</si>
  <si>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</si>
  <si>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</si>
  <si>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</si>
  <si>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</si>
  <si>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</si>
  <si>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</si>
  <si>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</si>
  <si>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</si>
  <si>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</si>
  <si>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</si>
  <si>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</si>
  <si>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</si>
  <si>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</si>
  <si>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</si>
  <si>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</si>
  <si>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</si>
  <si>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</si>
  <si>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</si>
  <si>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</si>
  <si>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</si>
  <si>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</si>
  <si>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</si>
  <si>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</si>
  <si>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</si>
  <si>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</si>
  <si>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</si>
  <si>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</si>
  <si>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</si>
  <si>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</si>
  <si>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</si>
  <si>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</si>
  <si>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</si>
  <si>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</si>
  <si>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</si>
  <si>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</si>
  <si>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</si>
  <si>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</si>
  <si>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</si>
  <si>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</si>
  <si>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</si>
  <si>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</si>
  <si>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</si>
  <si>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</si>
  <si>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</si>
  <si>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</si>
  <si>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</si>
  <si>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</si>
  <si>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</si>
  <si>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</si>
  <si>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</si>
  <si>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</si>
  <si>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</si>
  <si>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</si>
  <si>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</si>
  <si>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</si>
  <si>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</si>
  <si>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</si>
  <si>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</si>
  <si>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</si>
  <si>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</si>
  <si>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</si>
  <si>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</si>
  <si>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</si>
  <si>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</si>
  <si>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</si>
  <si>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</si>
  <si>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</si>
  <si>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</si>
  <si>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</si>
  <si>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</si>
  <si>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</si>
  <si>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</si>
  <si>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</si>
  <si>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</si>
  <si>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</si>
  <si>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</si>
  <si>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</si>
  <si>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</si>
  <si>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</si>
  <si>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</si>
  <si>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</si>
  <si>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</si>
  <si>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</si>
  <si>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</si>
  <si>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</si>
  <si>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</si>
  <si>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</si>
  <si>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</si>
  <si>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</si>
  <si>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</si>
  <si>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</si>
  <si>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</si>
  <si>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</si>
  <si>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</si>
  <si>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</si>
  <si>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</si>
  <si>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</si>
  <si>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</si>
  <si>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</si>
  <si>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</si>
  <si>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</si>
  <si>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</si>
  <si>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</si>
  <si>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</si>
  <si>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</si>
  <si>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</si>
  <si>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</si>
  <si>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</si>
  <si>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</si>
  <si>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</si>
  <si>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</si>
  <si>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</si>
  <si>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</si>
  <si>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</si>
  <si>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</si>
  <si>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</si>
  <si>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</si>
  <si>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</si>
  <si>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</si>
  <si>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</si>
  <si>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</si>
  <si>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</si>
  <si>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</si>
  <si>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</si>
  <si>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</si>
  <si>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</si>
  <si>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</si>
  <si>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</si>
  <si>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</si>
  <si>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</si>
  <si>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</si>
  <si>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</si>
  <si>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</si>
  <si>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</si>
  <si>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</si>
  <si>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</si>
  <si>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</si>
  <si>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</si>
  <si>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</si>
  <si>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</si>
  <si>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</si>
  <si>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</si>
  <si>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</si>
  <si>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</si>
  <si>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</si>
  <si>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</si>
  <si>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</si>
  <si>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</si>
  <si>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</si>
  <si>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</si>
  <si>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</si>
  <si>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</si>
  <si>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</si>
  <si>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</si>
  <si>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</si>
  <si>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</si>
  <si>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</si>
  <si>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</si>
  <si>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</si>
  <si>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</si>
  <si>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</si>
  <si>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</si>
  <si>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</si>
  <si>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</si>
  <si>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</si>
  <si>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</si>
  <si>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</si>
  <si>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</si>
  <si>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</si>
  <si>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</si>
  <si>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</si>
  <si>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</si>
  <si>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</si>
  <si>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</si>
  <si>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</si>
  <si>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</si>
  <si>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</si>
  <si>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</si>
  <si>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</si>
  <si>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</si>
  <si>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</si>
  <si>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</si>
  <si>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</si>
  <si>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</si>
  <si>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</si>
  <si>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</si>
  <si>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</si>
  <si>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</si>
  <si>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</si>
  <si>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</si>
  <si>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</si>
  <si>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</si>
  <si>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</si>
  <si>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</si>
  <si>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</si>
  <si>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</si>
  <si>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</si>
  <si>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</si>
  <si>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</si>
  <si>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</si>
  <si>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</si>
  <si>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</si>
  <si>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</si>
  <si>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</si>
  <si>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</si>
  <si>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</si>
  <si>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</si>
  <si>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</si>
  <si>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</si>
  <si>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</si>
  <si>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</si>
  <si>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</si>
  <si>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</si>
  <si>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</si>
  <si>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</si>
  <si>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</si>
  <si>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</si>
  <si>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</si>
  <si>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</si>
  <si>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</si>
  <si>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</si>
  <si>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</si>
  <si>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</si>
  <si>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</si>
  <si>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</si>
  <si>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</si>
  <si>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</si>
  <si>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</si>
  <si>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</si>
  <si>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</si>
  <si>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</si>
  <si>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</si>
  <si>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</si>
  <si>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</si>
  <si>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</si>
  <si>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</si>
  <si>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</si>
  <si>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</si>
  <si>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</si>
  <si>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</si>
  <si>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</si>
  <si>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</si>
  <si>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</si>
  <si>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</si>
  <si>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</si>
  <si>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</si>
  <si>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</si>
  <si>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</si>
  <si>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</si>
  <si>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</si>
  <si>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</si>
  <si>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</si>
  <si>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</si>
  <si>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</si>
  <si>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</si>
  <si>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</si>
  <si>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</si>
  <si>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</si>
  <si>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</si>
  <si>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</si>
  <si>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</si>
  <si>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</si>
  <si>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</si>
  <si>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</si>
  <si>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</si>
  <si>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</si>
  <si>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</si>
  <si>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</si>
  <si>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</si>
  <si>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</si>
  <si>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</si>
  <si>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</si>
  <si>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</si>
  <si>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</si>
  <si>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</si>
  <si>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</si>
  <si>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</si>
  <si>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</si>
  <si>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</si>
  <si>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</si>
  <si>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</si>
  <si>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</si>
  <si>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</si>
  <si>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</si>
  <si>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</si>
  <si>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</si>
  <si>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</si>
  <si>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</si>
  <si>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</si>
  <si>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</si>
  <si>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</si>
  <si>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</si>
  <si>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</si>
  <si>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</si>
  <si>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</si>
  <si>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</si>
  <si>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</si>
  <si>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</si>
  <si>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</si>
  <si>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</si>
  <si>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</si>
  <si>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</si>
  <si>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</si>
  <si>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</si>
  <si>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</si>
  <si>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</si>
  <si>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</si>
  <si>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</si>
  <si>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</si>
  <si>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</si>
  <si>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</si>
  <si>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</si>
  <si>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</si>
  <si>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</si>
  <si>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</si>
  <si>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</si>
  <si>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</si>
  <si>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</si>
  <si>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</si>
  <si>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</si>
  <si>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</si>
  <si>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</si>
  <si>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</si>
  <si>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</si>
  <si>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</si>
  <si>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</si>
  <si>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</si>
  <si>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</si>
  <si>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</si>
  <si>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</si>
  <si>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</si>
  <si>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</si>
  <si>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</si>
  <si>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</si>
  <si>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</si>
  <si>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</si>
  <si>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</si>
  <si>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</si>
  <si>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</si>
  <si>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</si>
  <si>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</si>
  <si>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</si>
  <si>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</si>
  <si>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</si>
  <si>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</si>
  <si>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</si>
  <si>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</si>
  <si>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</si>
  <si>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</si>
  <si>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</si>
  <si>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</si>
  <si>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</si>
  <si>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</si>
  <si>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</si>
  <si>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</si>
  <si>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</si>
  <si>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</si>
  <si>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</si>
  <si>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</si>
  <si>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</si>
  <si>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</si>
  <si>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</si>
  <si>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</si>
  <si>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</si>
  <si>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</si>
  <si>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</si>
  <si>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</si>
  <si>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</si>
  <si>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</si>
  <si>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</si>
  <si>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</si>
  <si>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</si>
  <si>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</si>
  <si>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</si>
  <si>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</si>
  <si>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</si>
  <si>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</si>
  <si>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</si>
  <si>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</si>
  <si>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</si>
  <si>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</si>
  <si>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</si>
  <si>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</si>
  <si>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</si>
  <si>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</si>
  <si>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</si>
  <si>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</si>
  <si>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</si>
  <si>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</si>
  <si>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</si>
  <si>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</si>
  <si>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</si>
  <si>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</si>
  <si>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</si>
  <si>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</si>
  <si>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</si>
  <si>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</si>
  <si>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</si>
  <si>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</si>
  <si>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</si>
  <si>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</si>
  <si>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</si>
  <si>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</si>
  <si>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</si>
  <si>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</si>
  <si>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</si>
  <si>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</si>
  <si>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</si>
  <si>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</si>
  <si>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</si>
  <si>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</si>
  <si>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</si>
  <si>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</si>
  <si>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</si>
  <si>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</si>
  <si>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</si>
  <si>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</si>
  <si>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</si>
  <si>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</si>
  <si>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</si>
  <si>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</si>
  <si>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</si>
  <si>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</si>
  <si>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</si>
  <si>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</si>
  <si>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</si>
  <si>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</si>
  <si>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</si>
  <si>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</si>
  <si>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</si>
  <si>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</si>
  <si>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</si>
  <si>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</si>
  <si>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</si>
  <si>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</si>
  <si>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</si>
  <si>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</si>
  <si>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</si>
  <si>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</si>
  <si>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</si>
  <si>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</si>
  <si>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</si>
  <si>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</si>
  <si>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</si>
  <si>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</si>
  <si>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</si>
  <si>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</si>
  <si>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</si>
  <si>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</si>
  <si>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</si>
  <si>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</si>
  <si>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</si>
  <si>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</si>
  <si>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</si>
  <si>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</si>
  <si>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</si>
  <si>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</si>
  <si>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</si>
  <si>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</si>
  <si>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</si>
  <si>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</si>
  <si>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</si>
  <si>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</si>
  <si>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</si>
  <si>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</si>
  <si>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</si>
  <si>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</si>
  <si>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</si>
  <si>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</si>
  <si>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</si>
  <si>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</si>
  <si>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</si>
  <si>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</si>
  <si>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</si>
  <si>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</si>
  <si>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</si>
  <si>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</si>
  <si>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</si>
  <si>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</si>
  <si>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</si>
  <si>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</si>
  <si>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</si>
  <si>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</si>
  <si>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</si>
  <si>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</si>
  <si>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</si>
  <si>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</si>
  <si>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</si>
  <si>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</si>
  <si>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</si>
  <si>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</si>
  <si>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</si>
  <si>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</si>
  <si>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</si>
  <si>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</si>
  <si>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</si>
  <si>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</si>
  <si>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</si>
  <si>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</si>
  <si>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</si>
  <si>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</si>
  <si>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</si>
  <si>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</si>
  <si>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</si>
  <si>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</si>
  <si>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</si>
  <si>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</si>
  <si>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</si>
  <si>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</si>
  <si>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</si>
  <si>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</si>
  <si>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</si>
  <si>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</si>
  <si>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</si>
  <si>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</si>
  <si>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</si>
  <si>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</si>
  <si>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</si>
  <si>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</si>
  <si>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</si>
  <si>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</si>
  <si>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</si>
  <si>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</si>
  <si>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</si>
  <si>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</si>
  <si>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</si>
  <si>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</si>
  <si>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</si>
  <si>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</si>
  <si>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</si>
  <si>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</si>
  <si>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</si>
  <si>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</si>
  <si>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</si>
  <si>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</si>
  <si>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</si>
  <si>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</si>
  <si>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</si>
  <si>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</si>
  <si>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</si>
  <si>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</si>
  <si>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</si>
  <si>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</si>
  <si>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</si>
  <si>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</si>
  <si>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</si>
  <si>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</si>
  <si>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</si>
  <si>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</si>
  <si>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</si>
  <si>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</si>
  <si>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</si>
  <si>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</si>
  <si>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</si>
  <si>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</si>
  <si>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</si>
  <si>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</si>
  <si>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</si>
  <si>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</si>
  <si>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</si>
  <si>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</si>
  <si>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</si>
  <si>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</si>
  <si>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</si>
  <si>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</si>
  <si>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</si>
  <si>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</si>
  <si>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</si>
  <si>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</si>
  <si>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</si>
  <si>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</si>
  <si>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</si>
  <si>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</si>
  <si>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</si>
  <si>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</si>
  <si>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</si>
  <si>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</si>
  <si>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</si>
  <si>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</si>
  <si>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</si>
  <si>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</si>
  <si>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</si>
  <si>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</si>
  <si>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</si>
  <si>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</si>
  <si>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</si>
  <si>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</si>
  <si>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</si>
  <si>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</si>
  <si>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</si>
  <si>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</si>
  <si>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</si>
  <si>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</si>
  <si>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</si>
  <si>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</si>
  <si>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</si>
  <si>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</si>
  <si>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</si>
  <si>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</si>
  <si>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</si>
  <si>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</si>
  <si>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</si>
  <si>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</si>
  <si>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</si>
  <si>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</si>
  <si>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</si>
  <si>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</si>
  <si>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</si>
  <si>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</si>
  <si>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</si>
  <si>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</si>
  <si>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</si>
  <si>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</si>
  <si>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</si>
  <si>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</si>
  <si>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</si>
  <si>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</si>
  <si>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</si>
  <si>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</si>
  <si>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</si>
  <si>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</si>
  <si>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</si>
  <si>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</si>
  <si>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</si>
  <si>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</si>
  <si>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</si>
  <si>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</si>
  <si>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</si>
  <si>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</si>
  <si>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</si>
  <si>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</si>
  <si>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</si>
  <si>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</si>
  <si>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</si>
  <si>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</si>
  <si>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</si>
  <si>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</si>
  <si>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</si>
  <si>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</si>
  <si>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</si>
  <si>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</si>
  <si>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</si>
  <si>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</si>
  <si>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</si>
  <si>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</si>
  <si>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</si>
  <si>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</si>
  <si>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</si>
  <si>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</si>
  <si>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</si>
  <si>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</si>
  <si>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</si>
  <si>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</si>
  <si>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</si>
  <si>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</si>
  <si>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</si>
  <si>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</si>
  <si>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</si>
  <si>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</si>
  <si>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</si>
  <si>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</si>
  <si>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</si>
  <si>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</si>
  <si>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</si>
  <si>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</si>
  <si>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</si>
  <si>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</si>
  <si>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</si>
  <si>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</si>
  <si>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</si>
  <si>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</si>
  <si>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</si>
  <si>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</si>
  <si>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</si>
  <si>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</si>
  <si>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</si>
  <si>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</si>
  <si>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</si>
  <si>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</si>
  <si>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</si>
  <si>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</si>
  <si>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</si>
  <si>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</si>
  <si>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</si>
  <si>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</si>
  <si>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</si>
  <si>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</si>
  <si>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</si>
  <si>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</si>
  <si>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</si>
  <si>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</si>
  <si>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</si>
  <si>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</si>
  <si>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</si>
  <si>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</si>
  <si>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</si>
  <si>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</si>
  <si>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</si>
  <si>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</si>
  <si>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</si>
  <si>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</si>
  <si>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</si>
  <si>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</si>
  <si>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</si>
  <si>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</si>
  <si>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</si>
  <si>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</si>
  <si>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</si>
  <si>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</si>
  <si>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</si>
  <si>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</si>
  <si>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</si>
  <si>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</si>
  <si>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</si>
  <si>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</si>
  <si>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</si>
  <si>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</si>
  <si>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</si>
  <si>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</si>
  <si>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</si>
  <si>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</si>
  <si>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</si>
  <si>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</si>
  <si>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</si>
  <si>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</si>
  <si>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</si>
  <si>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</si>
  <si>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</si>
  <si>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</si>
  <si>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</si>
  <si>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</si>
  <si>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</si>
  <si>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</si>
  <si>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</si>
  <si>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</si>
  <si>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</si>
  <si>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</si>
  <si>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</si>
  <si>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</si>
  <si>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</si>
  <si>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</si>
  <si>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</si>
  <si>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</si>
  <si>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</si>
  <si>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</si>
  <si>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</si>
  <si>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</si>
  <si>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</si>
  <si>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</si>
  <si>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</si>
  <si>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</si>
  <si>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</si>
  <si>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</si>
  <si>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</si>
  <si>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</si>
  <si>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</si>
  <si>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</si>
  <si>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</si>
  <si>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</si>
  <si>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</si>
  <si>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</si>
  <si>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</si>
  <si>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</si>
  <si>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</si>
  <si>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</si>
  <si>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</si>
  <si>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</si>
  <si>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</si>
  <si>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</si>
  <si>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</si>
  <si>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</si>
  <si>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</si>
  <si>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</si>
  <si>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</si>
  <si>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</si>
  <si>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</si>
  <si>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</si>
  <si>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</si>
  <si>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</si>
  <si>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</si>
  <si>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</si>
  <si>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</si>
  <si>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</si>
  <si>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</si>
  <si>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</si>
  <si>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</si>
  <si>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</si>
  <si>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</si>
  <si>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</si>
  <si>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</si>
  <si>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</si>
  <si>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</si>
  <si>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</si>
  <si>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</si>
  <si>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</si>
  <si>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</si>
  <si>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</si>
  <si>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</si>
  <si>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</si>
  <si>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</si>
  <si>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</si>
  <si>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</si>
  <si>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</si>
  <si>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</si>
  <si>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</si>
  <si>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</si>
  <si>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</si>
  <si>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</si>
  <si>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</si>
  <si>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</si>
  <si>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</si>
  <si>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</si>
  <si>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</si>
  <si>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</si>
  <si>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</si>
  <si>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</si>
  <si>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</si>
  <si>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</si>
  <si>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</si>
  <si>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</si>
  <si>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</si>
  <si>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</si>
  <si>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</si>
  <si>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</si>
  <si>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</si>
  <si>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</si>
  <si>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</si>
  <si>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</si>
  <si>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</si>
  <si>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</si>
  <si>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</si>
  <si>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</si>
  <si>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</si>
  <si>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</si>
  <si>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</si>
  <si>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</si>
  <si>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</si>
  <si>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</si>
  <si>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</si>
  <si>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</si>
  <si>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</si>
  <si>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</si>
  <si>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</si>
  <si>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</si>
  <si>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</si>
  <si>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</si>
  <si>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</si>
  <si>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</si>
  <si>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</si>
  <si>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</si>
  <si>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</si>
  <si>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</si>
  <si>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</si>
  <si>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</si>
  <si>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</si>
  <si>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</si>
  <si>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</si>
  <si>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</si>
  <si>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</si>
  <si>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</si>
  <si>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</si>
  <si>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</si>
  <si>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</si>
  <si>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</si>
  <si>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</si>
  <si>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</si>
  <si>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</si>
  <si>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</si>
  <si>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</si>
  <si>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</si>
  <si>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</si>
  <si>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</si>
  <si>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</si>
  <si>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</si>
  <si>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</si>
  <si>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</si>
  <si>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</si>
  <si>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</si>
  <si>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</si>
  <si>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</si>
  <si>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</si>
  <si>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</si>
  <si>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</si>
  <si>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</si>
  <si>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</si>
  <si>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</si>
  <si>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</si>
  <si>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</si>
  <si>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</si>
  <si>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</si>
  <si>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</si>
  <si>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</si>
  <si>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</si>
  <si>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</si>
  <si>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</si>
  <si>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</si>
  <si>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</si>
  <si>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</si>
  <si>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</si>
  <si>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</si>
  <si>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</si>
  <si>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</si>
  <si>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</si>
  <si>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</si>
  <si>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</si>
  <si>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</si>
  <si>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</si>
  <si>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</si>
  <si>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</si>
  <si>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</si>
  <si>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</si>
  <si>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</si>
  <si>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</si>
  <si>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</si>
  <si>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</si>
  <si>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</si>
  <si>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</si>
  <si>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</si>
  <si>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</si>
  <si>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</si>
  <si>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</si>
  <si>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</si>
  <si>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</si>
  <si>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</si>
  <si>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</si>
  <si>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</si>
  <si>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</si>
  <si>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</si>
  <si>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</si>
  <si>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</si>
  <si>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</si>
  <si>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</si>
  <si>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</si>
  <si>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</si>
  <si>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</si>
  <si>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</si>
  <si>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</si>
  <si>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</si>
  <si>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</si>
  <si>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</si>
  <si>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</si>
  <si>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</si>
  <si>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</si>
  <si>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</si>
  <si>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</si>
  <si>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</si>
  <si>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</si>
  <si>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</si>
  <si>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</si>
  <si>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</si>
  <si>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</si>
  <si>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</si>
  <si>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</si>
  <si>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</si>
  <si>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</si>
  <si>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</si>
  <si>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</si>
  <si>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</si>
  <si>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</si>
  <si>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</si>
  <si>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</si>
  <si>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</si>
  <si>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</si>
  <si>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</si>
  <si>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</si>
  <si>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</si>
  <si>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</si>
  <si>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</si>
  <si>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</si>
  <si>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</si>
  <si>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</si>
  <si>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</si>
  <si>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</si>
  <si>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</si>
  <si>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</si>
  <si>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</si>
  <si>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</si>
  <si>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</si>
  <si>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</si>
  <si>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</si>
  <si>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</si>
  <si>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</si>
  <si>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</si>
  <si>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</si>
  <si>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</si>
  <si>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</si>
  <si>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</si>
  <si>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</si>
  <si>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</si>
  <si>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</si>
  <si>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</si>
  <si>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</si>
  <si>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</si>
  <si>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</si>
  <si>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</si>
  <si>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</si>
  <si>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</si>
  <si>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</si>
  <si>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</si>
  <si>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</si>
  <si>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</si>
  <si>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</si>
  <si>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</si>
  <si>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</si>
  <si>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</si>
  <si>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</si>
  <si>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</si>
  <si>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</si>
  <si>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</si>
  <si>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</si>
  <si>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</si>
  <si>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</si>
  <si>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</si>
  <si>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</si>
  <si>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</si>
  <si>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</si>
  <si>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</si>
  <si>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</si>
  <si>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</si>
  <si>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</si>
  <si>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</si>
  <si>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</si>
  <si>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</si>
  <si>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</si>
  <si>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</si>
  <si>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</si>
  <si>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</si>
  <si>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</si>
  <si>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</si>
  <si>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</si>
  <si>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</si>
  <si>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</si>
  <si>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</si>
  <si>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</si>
  <si>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</si>
  <si>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</si>
  <si>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</si>
  <si>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</si>
  <si>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</si>
  <si>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</si>
  <si>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</si>
  <si>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</si>
  <si>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</si>
  <si>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</si>
  <si>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</si>
  <si>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</si>
  <si>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</si>
  <si>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</si>
  <si>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</si>
  <si>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</si>
  <si>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</si>
  <si>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</si>
  <si>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</si>
  <si>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</si>
  <si>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</si>
  <si>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</si>
  <si>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</si>
  <si>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</si>
  <si>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</si>
  <si>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</si>
  <si>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</si>
  <si>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</si>
  <si>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</si>
  <si>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</si>
  <si>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</si>
  <si>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</si>
  <si>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</si>
  <si>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</si>
  <si>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</si>
  <si>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</si>
  <si>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</si>
  <si>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</si>
  <si>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</si>
  <si>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</si>
  <si>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</si>
  <si>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</si>
  <si>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</si>
  <si>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</si>
  <si>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</si>
  <si>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</si>
  <si>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</si>
  <si>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</si>
  <si>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</si>
  <si>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</si>
  <si>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</si>
  <si>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</si>
  <si>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</si>
  <si>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</si>
  <si>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</si>
  <si>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</si>
  <si>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</si>
  <si>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</si>
  <si>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</si>
  <si>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</si>
  <si>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</si>
  <si>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</si>
  <si>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</si>
  <si>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</si>
  <si>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</si>
  <si>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</si>
  <si>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</si>
  <si>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</si>
  <si>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</si>
  <si>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</si>
  <si>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</si>
  <si>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</si>
  <si>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</si>
  <si>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</si>
  <si>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</si>
  <si>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</si>
  <si>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</si>
  <si>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</si>
  <si>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</si>
  <si>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</si>
  <si>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</si>
  <si>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</si>
  <si>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</si>
  <si>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</si>
  <si>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</si>
  <si>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</si>
  <si>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</si>
  <si>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</si>
  <si>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</si>
  <si>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</si>
  <si>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</si>
  <si>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</si>
  <si>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</si>
  <si>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</si>
  <si>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</si>
  <si>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</si>
  <si>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</si>
  <si>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</si>
  <si>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</si>
  <si>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</si>
  <si>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</si>
  <si>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</si>
  <si>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</si>
  <si>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</si>
  <si>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</si>
  <si>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</si>
  <si>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</si>
  <si>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</si>
  <si>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</si>
  <si>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</si>
  <si>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</si>
  <si>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</si>
  <si>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</si>
  <si>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</si>
  <si>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</si>
  <si>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</si>
  <si>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</si>
  <si>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</si>
  <si>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</si>
  <si>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</si>
  <si>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</si>
  <si>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</si>
  <si>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</si>
  <si>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</si>
  <si>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</si>
  <si>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</si>
  <si>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</si>
  <si>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</si>
  <si>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</si>
  <si>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</si>
  <si>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</si>
  <si>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</si>
  <si>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</si>
  <si>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</si>
  <si>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</si>
  <si>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</si>
  <si>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</si>
  <si>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</si>
  <si>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</si>
  <si>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</si>
  <si>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</si>
  <si>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</si>
  <si>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</si>
  <si>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</si>
  <si>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</si>
  <si>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</si>
  <si>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</si>
  <si>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</si>
  <si>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</si>
  <si>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</si>
  <si>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</si>
  <si>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</si>
  <si>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</si>
  <si>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</si>
  <si>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</si>
  <si>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</si>
  <si>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</si>
  <si>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</si>
  <si>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</si>
  <si>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</si>
  <si>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</si>
  <si>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</si>
  <si>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</si>
  <si>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</si>
  <si>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</si>
  <si>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</si>
  <si>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</si>
  <si>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</si>
  <si>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</si>
  <si>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</si>
  <si>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</si>
  <si>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</si>
  <si>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</si>
  <si>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</si>
  <si>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</si>
  <si>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</si>
  <si>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</si>
  <si>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</si>
  <si>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</si>
  <si>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</si>
  <si>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</si>
  <si>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</si>
  <si>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</si>
  <si>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</si>
  <si>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</si>
  <si>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</si>
  <si>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</si>
  <si>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</si>
  <si>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</si>
  <si>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</si>
  <si>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</si>
  <si>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</si>
  <si>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</si>
  <si>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</si>
  <si>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</si>
  <si>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</si>
  <si>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</si>
  <si>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</si>
  <si>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</si>
  <si>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</si>
  <si>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</si>
  <si>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</si>
  <si>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</si>
  <si>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</si>
  <si>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</si>
  <si>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</si>
  <si>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</si>
  <si>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</si>
  <si>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</si>
  <si>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</si>
  <si>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</si>
  <si>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</si>
  <si>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</si>
  <si>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</si>
  <si>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</si>
  <si>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</si>
  <si>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</si>
  <si>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</si>
  <si>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</si>
  <si>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</si>
  <si>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</si>
  <si>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</si>
  <si>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</si>
  <si>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</si>
  <si>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</si>
  <si>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</si>
  <si>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</si>
  <si>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</si>
  <si>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</si>
  <si>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</si>
  <si>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</si>
  <si>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</si>
  <si>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</si>
  <si>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</si>
  <si>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</si>
  <si>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</si>
  <si>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</si>
  <si>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</si>
  <si>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</si>
  <si>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</si>
  <si>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</si>
  <si>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</si>
  <si>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</si>
  <si>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</si>
  <si>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</si>
  <si>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</si>
  <si>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</si>
  <si>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</si>
  <si>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</si>
  <si>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</si>
  <si>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</si>
  <si>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</si>
  <si>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</si>
  <si>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</si>
  <si>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</si>
  <si>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</si>
  <si>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</si>
  <si>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</si>
  <si>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</si>
  <si>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</si>
  <si>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</si>
  <si>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</si>
  <si>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</si>
  <si>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</si>
  <si>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</si>
  <si>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</si>
  <si>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</si>
  <si>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</si>
  <si>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</si>
  <si>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</si>
  <si>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</si>
  <si>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</si>
  <si>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</si>
  <si>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</si>
  <si>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</si>
  <si>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</si>
  <si>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</si>
  <si>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</si>
  <si>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</si>
  <si>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</si>
  <si>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</si>
  <si>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</si>
  <si>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</si>
  <si>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</si>
  <si>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</si>
  <si>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</si>
  <si>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</si>
  <si>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</si>
  <si>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</si>
  <si>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</si>
  <si>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</si>
  <si>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</si>
  <si>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</si>
  <si>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</si>
  <si>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</si>
  <si>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</si>
  <si>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</si>
  <si>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</si>
  <si>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</si>
  <si>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</si>
  <si>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</si>
  <si>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</si>
  <si>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</si>
  <si>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</si>
  <si>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</si>
  <si>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</si>
  <si>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</si>
  <si>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</si>
  <si>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</si>
  <si>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</si>
  <si>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</si>
  <si>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</si>
  <si>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</si>
  <si>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</si>
  <si>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</si>
  <si>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</si>
  <si>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</si>
  <si>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</si>
  <si>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</si>
  <si>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</si>
  <si>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</si>
  <si>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</si>
  <si>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</si>
  <si>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</si>
  <si>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</si>
  <si>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</si>
  <si>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</si>
  <si>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</si>
  <si>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</si>
  <si>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</si>
  <si>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</si>
  <si>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</si>
  <si>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</si>
  <si>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</si>
  <si>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</si>
  <si>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</si>
  <si>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</si>
  <si>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</si>
  <si>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</si>
  <si>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</si>
  <si>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</si>
  <si>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</si>
  <si>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</si>
  <si>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</si>
  <si>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</si>
  <si>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</si>
  <si>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</si>
  <si>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</si>
  <si>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</si>
  <si>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</si>
  <si>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</si>
  <si>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</si>
  <si>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</si>
  <si>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</si>
  <si>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</si>
  <si>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</si>
  <si>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</si>
  <si>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</si>
  <si>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</si>
  <si>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</si>
  <si>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</si>
  <si>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</si>
  <si>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</si>
  <si>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</si>
  <si>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</si>
  <si>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</si>
  <si>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</si>
  <si>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</si>
  <si>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</si>
  <si>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</si>
  <si>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</si>
  <si>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</si>
  <si>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</si>
  <si>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</si>
  <si>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</si>
  <si>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</si>
  <si>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</si>
  <si>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</si>
  <si>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</si>
  <si>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</si>
  <si>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</si>
  <si>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</si>
  <si>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</si>
  <si>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</si>
  <si>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</si>
  <si>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</si>
  <si>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</si>
  <si>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</si>
  <si>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</si>
  <si>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</si>
  <si>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</si>
  <si>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</si>
  <si>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</si>
  <si>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</si>
  <si>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</si>
  <si>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</si>
  <si>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</si>
  <si>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</si>
  <si>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</si>
  <si>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</si>
  <si>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</si>
  <si>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</si>
  <si>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</si>
  <si>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</si>
  <si>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</si>
  <si>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</si>
  <si>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</si>
  <si>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</si>
  <si>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</si>
  <si>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</si>
  <si>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</si>
  <si>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</si>
  <si>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</si>
  <si>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</si>
  <si>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</si>
  <si>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</si>
  <si>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</si>
  <si>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</si>
  <si>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</si>
  <si>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</si>
  <si>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</si>
  <si>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</si>
  <si>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</si>
  <si>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</si>
  <si>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</si>
  <si>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</si>
  <si>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</si>
  <si>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</si>
  <si>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</si>
  <si>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</si>
  <si>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</si>
  <si>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</si>
  <si>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</si>
  <si>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</si>
  <si>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</si>
  <si>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</si>
  <si>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</si>
  <si>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</si>
  <si>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</si>
  <si>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</si>
  <si>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</si>
  <si>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</si>
  <si>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</si>
  <si>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</si>
  <si>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</si>
  <si>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</si>
  <si>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</si>
  <si>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</si>
  <si>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</si>
  <si>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</si>
  <si>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</si>
  <si>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</si>
  <si>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</si>
  <si>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</si>
  <si>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</si>
  <si>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</si>
  <si>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</si>
  <si>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</si>
  <si>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</si>
  <si>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</si>
  <si>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</si>
  <si>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</si>
  <si>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</si>
  <si>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</si>
  <si>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</si>
  <si>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</si>
  <si>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</si>
  <si>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</si>
  <si>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</si>
  <si>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</si>
  <si>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</si>
  <si>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</si>
  <si>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</si>
  <si>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</si>
  <si>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</si>
  <si>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</si>
  <si>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</si>
  <si>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</si>
  <si>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</si>
  <si>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</si>
  <si>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</si>
  <si>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</si>
  <si>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</si>
  <si>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</si>
  <si>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</si>
  <si>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</si>
  <si>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</si>
  <si>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</si>
  <si>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</si>
  <si>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</si>
  <si>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</si>
  <si>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</si>
  <si>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</si>
  <si>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</si>
  <si>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</si>
  <si>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</si>
  <si>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</si>
  <si>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</si>
  <si>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</si>
  <si>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</si>
  <si>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</si>
  <si>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</si>
  <si>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</si>
  <si>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</si>
  <si>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</si>
  <si>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</si>
  <si>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</si>
  <si>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</si>
  <si>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</si>
  <si>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</si>
  <si>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</si>
  <si>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</si>
  <si>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</si>
  <si>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</si>
  <si>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</si>
  <si>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</si>
  <si>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</si>
  <si>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</si>
  <si>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</si>
  <si>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</si>
  <si>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</si>
  <si>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</si>
  <si>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</si>
  <si>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</si>
  <si>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</si>
  <si>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</si>
  <si>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</si>
  <si>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</si>
  <si>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</si>
  <si>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</si>
  <si>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</si>
  <si>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</si>
  <si>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</si>
  <si>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</si>
  <si>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</si>
  <si>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</si>
  <si>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</si>
  <si>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</si>
  <si>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</si>
  <si>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</si>
  <si>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</si>
  <si>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</si>
  <si>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</si>
  <si>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</si>
  <si>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</si>
  <si>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</si>
  <si>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</si>
  <si>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</si>
  <si>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</si>
  <si>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</si>
  <si>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</si>
  <si>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</si>
  <si>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</si>
  <si>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</si>
  <si>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</si>
  <si>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</si>
  <si>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</si>
  <si>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</si>
  <si>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</si>
  <si>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</si>
  <si>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</si>
  <si>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</si>
  <si>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</si>
  <si>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</si>
  <si>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</si>
  <si>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</si>
  <si>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</si>
  <si>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</si>
  <si>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</si>
  <si>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</si>
  <si>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</si>
  <si>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</si>
  <si>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</si>
  <si>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</si>
  <si>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</si>
  <si>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</si>
  <si>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</si>
  <si>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</si>
  <si>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</si>
  <si>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</si>
  <si>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</si>
  <si>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</si>
  <si>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</si>
  <si>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</si>
  <si>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</si>
  <si>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</si>
  <si>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</si>
  <si>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</si>
  <si>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</si>
  <si>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</si>
  <si>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</si>
  <si>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</si>
  <si>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</si>
  <si>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</si>
  <si>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</si>
  <si>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</si>
  <si>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</si>
  <si>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</si>
  <si>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</si>
  <si>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</si>
  <si>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</si>
  <si>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</si>
  <si>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</si>
  <si>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</si>
  <si>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</si>
  <si>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</si>
  <si>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</si>
  <si>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</si>
  <si>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</si>
  <si>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</si>
  <si>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</si>
  <si>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</si>
  <si>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</si>
  <si>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</si>
  <si>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</si>
  <si>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</si>
  <si>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</si>
  <si>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</si>
  <si>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</si>
  <si>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</si>
  <si>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</si>
  <si>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</si>
  <si>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</si>
  <si>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</si>
  <si>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</si>
  <si>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</si>
  <si>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</si>
  <si>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</si>
  <si>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</si>
  <si>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</si>
  <si>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</si>
  <si>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</si>
  <si>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</si>
  <si>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</si>
  <si>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</si>
  <si>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</si>
  <si>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</si>
  <si>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</si>
  <si>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</si>
  <si>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</si>
  <si>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</si>
  <si>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</si>
  <si>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</si>
  <si>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</si>
  <si>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</si>
  <si>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</si>
  <si>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</si>
  <si>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</si>
  <si>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</si>
  <si>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</si>
  <si>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</si>
  <si>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</si>
  <si>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</si>
  <si>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</si>
  <si>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</si>
  <si>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</si>
  <si>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</si>
  <si>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</si>
  <si>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</si>
  <si>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</si>
  <si>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</si>
  <si>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</si>
  <si>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</si>
  <si>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</si>
  <si>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</si>
  <si>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</si>
  <si>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</si>
  <si>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</si>
  <si>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</si>
  <si>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</si>
  <si>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</si>
  <si>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</si>
  <si>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</si>
  <si>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</si>
  <si>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</si>
  <si>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</si>
  <si>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</si>
  <si>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</si>
  <si>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</si>
  <si>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</si>
  <si>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</si>
  <si>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</si>
  <si>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</si>
  <si>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</si>
  <si>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</si>
  <si>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</si>
  <si>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</si>
  <si>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</si>
  <si>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</si>
  <si>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</si>
  <si>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</si>
  <si>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</si>
  <si>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</si>
  <si>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</si>
  <si>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</si>
  <si>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</si>
  <si>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</si>
  <si>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</si>
  <si>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</si>
  <si>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</si>
  <si>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</si>
  <si>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</si>
  <si>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</si>
  <si>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</si>
  <si>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</si>
  <si>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</si>
  <si>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</si>
  <si>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</si>
  <si>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</si>
  <si>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</si>
  <si>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</si>
  <si>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</si>
  <si>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</si>
  <si>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</si>
  <si>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</si>
  <si>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</si>
  <si>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</si>
  <si>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</si>
  <si>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</si>
  <si>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</si>
  <si>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</si>
  <si>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</si>
  <si>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</si>
  <si>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</si>
  <si>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</si>
  <si>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</si>
  <si>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</si>
  <si>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</si>
  <si>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</si>
  <si>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</si>
  <si>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</si>
  <si>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</si>
  <si>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</si>
  <si>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</si>
  <si>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</si>
  <si>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</si>
  <si>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</si>
  <si>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</si>
  <si>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</si>
  <si>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</si>
  <si>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</si>
  <si>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</si>
  <si>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</si>
  <si>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</si>
  <si>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</si>
  <si>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</si>
  <si>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</si>
  <si>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</si>
  <si>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</si>
  <si>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</si>
  <si>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</si>
  <si>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</si>
  <si>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</si>
  <si>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</si>
  <si>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</si>
  <si>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</si>
  <si>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</si>
  <si>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</si>
  <si>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</si>
  <si>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</si>
  <si>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</si>
  <si>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</si>
  <si>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</si>
  <si>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</si>
  <si>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</si>
  <si>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</si>
  <si>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</si>
  <si>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</si>
  <si>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</si>
  <si>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</si>
  <si>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</si>
  <si>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</si>
  <si>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</si>
  <si>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</si>
  <si>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</si>
  <si>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</si>
  <si>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</si>
  <si>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</si>
  <si>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</si>
  <si>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</si>
  <si>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</si>
  <si>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</si>
  <si>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</si>
  <si>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</si>
  <si>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</si>
  <si>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</si>
  <si>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</si>
  <si>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</si>
  <si>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</si>
  <si>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</si>
  <si>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</si>
  <si>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</si>
  <si>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</si>
  <si>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</si>
  <si>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</si>
  <si>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</si>
  <si>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</si>
  <si>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</si>
  <si>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</si>
  <si>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</si>
  <si>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</si>
  <si>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</si>
  <si>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</si>
  <si>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</si>
  <si>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</si>
  <si>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</si>
  <si>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</si>
  <si>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</si>
  <si>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</si>
  <si>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</si>
  <si>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</si>
  <si>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</si>
  <si>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</si>
  <si>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</si>
  <si>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</si>
  <si>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</si>
  <si>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</si>
  <si>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</si>
  <si>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</si>
  <si>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</si>
  <si>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</si>
  <si>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</si>
  <si>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</si>
  <si>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</si>
  <si>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</si>
  <si>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</si>
  <si>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</si>
  <si>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</si>
  <si>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</si>
  <si>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</si>
  <si>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</si>
  <si>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</si>
  <si>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</si>
  <si>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</si>
  <si>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</si>
  <si>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</si>
  <si>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</si>
  <si>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</si>
  <si>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</si>
  <si>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</si>
  <si>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</si>
  <si>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</si>
  <si>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</si>
  <si>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</si>
  <si>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</si>
  <si>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</si>
  <si>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</si>
  <si>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</si>
  <si>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</si>
  <si>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</si>
  <si>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</si>
  <si>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</si>
  <si>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</si>
  <si>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</si>
  <si>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</si>
  <si>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</si>
  <si>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</si>
  <si>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</si>
  <si>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</si>
  <si>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</si>
  <si>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</si>
  <si>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</si>
  <si>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</si>
  <si>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</si>
  <si>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</si>
  <si>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</si>
  <si>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</si>
  <si>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</si>
  <si>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</si>
  <si>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</si>
  <si>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</si>
  <si>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</si>
  <si>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</si>
  <si>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</si>
  <si>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</si>
  <si>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</si>
  <si>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</si>
  <si>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</si>
  <si>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</si>
  <si>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</si>
  <si>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</si>
  <si>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</si>
  <si>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</si>
  <si>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</si>
  <si>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</si>
  <si>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</si>
  <si>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</si>
  <si>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</si>
  <si>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</si>
  <si>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</si>
  <si>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</si>
  <si>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</si>
  <si>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</si>
  <si>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</si>
  <si>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</si>
  <si>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</si>
  <si>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</si>
  <si>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</si>
  <si>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</si>
  <si>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</si>
  <si>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</si>
  <si>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</si>
  <si>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</si>
  <si>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</si>
  <si>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</si>
  <si>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</si>
  <si>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</si>
  <si>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</si>
  <si>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</si>
  <si>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</si>
  <si>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</si>
  <si>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</si>
  <si>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</si>
  <si>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</si>
  <si>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</si>
  <si>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</si>
  <si>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</si>
  <si>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</si>
  <si>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</si>
  <si>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</si>
  <si>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</si>
  <si>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</si>
  <si>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</si>
  <si>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</si>
  <si>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</si>
  <si>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</si>
  <si>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</si>
  <si>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</si>
  <si>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</si>
  <si>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</si>
  <si>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</si>
  <si>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</si>
  <si>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</si>
  <si>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</si>
  <si>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</si>
  <si>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</si>
  <si>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</si>
  <si>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</si>
  <si>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</si>
  <si>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</si>
  <si>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</si>
  <si>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</si>
  <si>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</si>
  <si>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</si>
  <si>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</si>
  <si>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</si>
  <si>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</si>
  <si>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</si>
  <si>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</si>
  <si>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</si>
  <si>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</si>
  <si>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</si>
  <si>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</si>
  <si>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</si>
  <si>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</si>
  <si>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</si>
  <si>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</si>
  <si>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</si>
  <si>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</si>
  <si>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</si>
  <si>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</si>
  <si>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</si>
  <si>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</si>
  <si>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</si>
  <si>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</si>
  <si>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</si>
  <si>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</si>
  <si>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</si>
  <si>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</si>
  <si>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</si>
  <si>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</si>
  <si>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</si>
  <si>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</si>
  <si>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</si>
  <si>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</si>
  <si>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</si>
  <si>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</si>
  <si>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</si>
  <si>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</si>
  <si>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</si>
  <si>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</si>
  <si>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</si>
  <si>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</si>
  <si>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</si>
  <si>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</si>
  <si>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</si>
  <si>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</si>
  <si>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</si>
  <si>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</si>
  <si>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</si>
  <si>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</si>
  <si>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</si>
  <si>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</si>
  <si>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</si>
  <si>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</si>
  <si>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</si>
  <si>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</si>
  <si>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</si>
  <si>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</si>
  <si>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</si>
  <si>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</si>
  <si>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</si>
  <si>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</si>
  <si>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</si>
  <si>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</si>
  <si>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</si>
  <si>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</si>
  <si>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</si>
  <si>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</si>
  <si>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</si>
  <si>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</si>
  <si>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</si>
  <si>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</si>
  <si>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</si>
  <si>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</si>
  <si>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</si>
  <si>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</si>
  <si>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</si>
  <si>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</si>
  <si>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</si>
  <si>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</si>
  <si>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</si>
  <si>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</si>
  <si>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</si>
  <si>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</si>
  <si>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</si>
  <si>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</si>
  <si>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</si>
  <si>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</si>
  <si>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</si>
  <si>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</si>
  <si>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</si>
  <si>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</si>
  <si>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</si>
  <si>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</si>
  <si>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</si>
  <si>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</si>
  <si>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</si>
  <si>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</si>
  <si>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</si>
  <si>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</si>
  <si>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</si>
  <si>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</si>
  <si>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</si>
  <si>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</si>
  <si>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</si>
  <si>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</si>
  <si>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</si>
  <si>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</si>
  <si>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</si>
  <si>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</si>
  <si>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</si>
  <si>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</si>
  <si>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</si>
  <si>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</si>
  <si>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</si>
  <si>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</si>
  <si>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</si>
  <si>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</si>
  <si>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</si>
  <si>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</si>
  <si>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</si>
  <si>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</si>
  <si>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</si>
  <si>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</si>
  <si>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</si>
  <si>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</si>
  <si>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</si>
  <si>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</si>
  <si>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</si>
  <si>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</si>
  <si>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</si>
  <si>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</si>
  <si>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</si>
  <si>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</si>
  <si>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</si>
  <si>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</si>
  <si>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</si>
  <si>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</si>
  <si>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</si>
  <si>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</si>
  <si>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</si>
  <si>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</si>
  <si>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</si>
  <si>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</si>
  <si>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</si>
  <si>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</si>
  <si>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</si>
  <si>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</si>
  <si>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</si>
  <si>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</si>
  <si>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</si>
  <si>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</si>
  <si>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</si>
  <si>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</si>
  <si>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</si>
  <si>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</si>
  <si>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</si>
  <si>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</si>
  <si>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</si>
  <si>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</si>
  <si>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</si>
  <si>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</si>
  <si>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</si>
  <si>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</si>
  <si>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</si>
  <si>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</si>
  <si>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</si>
  <si>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</si>
  <si>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</si>
  <si>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</si>
  <si>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</si>
  <si>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</si>
  <si>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</si>
  <si>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</si>
  <si>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</si>
  <si>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</si>
  <si>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</si>
  <si>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</si>
  <si>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</si>
  <si>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</si>
  <si>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</si>
  <si>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</si>
  <si>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</si>
  <si>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</si>
  <si>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</si>
  <si>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</si>
  <si>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</si>
  <si>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</si>
  <si>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</si>
  <si>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</si>
  <si>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</si>
  <si>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</si>
  <si>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</si>
  <si>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</si>
  <si>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</si>
  <si>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</si>
  <si>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</si>
  <si>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</si>
  <si>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</si>
  <si>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</si>
  <si>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</si>
  <si>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</si>
  <si>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</si>
  <si>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</si>
  <si>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</si>
  <si>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</si>
  <si>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</si>
  <si>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</si>
  <si>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</si>
  <si>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</si>
  <si>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</si>
  <si>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</si>
  <si>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</si>
  <si>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</si>
  <si>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</si>
  <si>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</si>
  <si>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</si>
  <si>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</si>
  <si>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</si>
  <si>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</si>
  <si>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</si>
  <si>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</si>
  <si>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</si>
  <si>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</si>
  <si>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</si>
  <si>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</si>
  <si>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</si>
  <si>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</si>
  <si>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</si>
  <si>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</si>
  <si>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</si>
  <si>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</si>
  <si>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</si>
  <si>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</si>
  <si>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</si>
  <si>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</si>
  <si>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</si>
  <si>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</si>
  <si>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</si>
  <si>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</si>
  <si>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</si>
  <si>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</si>
  <si>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</si>
  <si>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</si>
  <si>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</si>
  <si>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</si>
  <si>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</si>
  <si>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</si>
  <si>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</si>
  <si>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</si>
  <si>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</si>
  <si>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</si>
  <si>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</si>
  <si>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</si>
  <si>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</si>
  <si>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</si>
  <si>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</si>
  <si>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</si>
  <si>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</si>
  <si>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</si>
  <si>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</si>
  <si>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</si>
  <si>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</si>
  <si>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</si>
  <si>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</si>
  <si>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</si>
  <si>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</si>
  <si>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</si>
  <si>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</si>
  <si>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</si>
  <si>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</si>
  <si>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</si>
  <si>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</si>
  <si>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</si>
  <si>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</si>
  <si>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</si>
  <si>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</si>
  <si>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</si>
  <si>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</si>
  <si>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</si>
  <si>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</si>
  <si>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</si>
  <si>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</si>
  <si>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</si>
  <si>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</si>
  <si>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</si>
  <si>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</si>
  <si>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</si>
  <si>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</si>
  <si>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</si>
  <si>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</si>
  <si>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</si>
  <si>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</si>
  <si>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</si>
  <si>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</si>
  <si>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</si>
  <si>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</si>
  <si>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</si>
  <si>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</si>
  <si>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</si>
  <si>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</si>
  <si>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</si>
  <si>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</si>
  <si>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</si>
  <si>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</si>
  <si>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</si>
  <si>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</si>
  <si>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</si>
  <si>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</si>
  <si>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</si>
  <si>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</si>
  <si>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</si>
  <si>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</si>
  <si>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</si>
  <si>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</si>
  <si>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</si>
  <si>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</si>
  <si>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</si>
  <si>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</si>
  <si>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</si>
  <si>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</si>
  <si>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</si>
  <si>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</si>
  <si>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</si>
  <si>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</si>
  <si>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</si>
  <si>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</si>
  <si>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</si>
  <si>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</si>
  <si>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</si>
  <si>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</si>
  <si>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</si>
  <si>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</si>
  <si>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</si>
  <si>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</si>
  <si>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</si>
  <si>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</si>
  <si>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</si>
  <si>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</si>
  <si>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</si>
  <si>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</si>
  <si>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</si>
  <si>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</si>
  <si>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</si>
  <si>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</si>
  <si>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</si>
  <si>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</si>
  <si>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</si>
  <si>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</si>
  <si>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</si>
  <si>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</si>
  <si>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</si>
  <si>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</si>
  <si>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</si>
  <si>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</si>
  <si>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</si>
  <si>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</si>
  <si>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</si>
  <si>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</si>
  <si>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</si>
  <si>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</si>
  <si>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</si>
  <si>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</si>
  <si>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</si>
  <si>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</si>
  <si>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</si>
  <si>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</si>
  <si>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</si>
  <si>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</si>
  <si>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</si>
  <si>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</si>
  <si>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</si>
  <si>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</si>
  <si>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</si>
  <si>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</si>
  <si>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</si>
  <si>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</si>
  <si>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</si>
  <si>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</si>
  <si>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</si>
  <si>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</si>
  <si>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</si>
  <si>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</si>
  <si>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</si>
  <si>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</si>
  <si>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</si>
  <si>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</si>
  <si>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</si>
  <si>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</si>
  <si>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</si>
  <si>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</si>
  <si>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</si>
  <si>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</si>
  <si>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</si>
  <si>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</si>
  <si>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</si>
  <si>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</si>
  <si>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</si>
  <si>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</si>
  <si>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</si>
  <si>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</si>
  <si>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</si>
  <si>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</si>
  <si>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</si>
  <si>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</si>
  <si>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</si>
  <si>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</si>
  <si>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</si>
  <si>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</si>
  <si>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</si>
  <si>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</si>
  <si>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</si>
  <si>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</si>
  <si>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</si>
  <si>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</si>
  <si>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</si>
  <si>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</si>
  <si>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</si>
  <si>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</si>
  <si>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</si>
  <si>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</si>
  <si>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</si>
  <si>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</si>
  <si>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</si>
  <si>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</si>
  <si>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</si>
  <si>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</si>
  <si>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</si>
  <si>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</si>
  <si>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</si>
  <si>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</si>
  <si>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</si>
  <si>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</si>
  <si>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</si>
  <si>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</si>
  <si>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</si>
  <si>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</si>
  <si>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</si>
  <si>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</si>
  <si>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</si>
  <si>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</si>
  <si>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</si>
  <si>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</si>
  <si>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</si>
  <si>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</si>
  <si>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</si>
  <si>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</si>
  <si>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</si>
  <si>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</si>
  <si>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</si>
  <si>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</si>
  <si>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</si>
  <si>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</si>
  <si>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</si>
  <si>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</si>
  <si>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</si>
  <si>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</si>
  <si>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</si>
  <si>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</si>
  <si>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</si>
  <si>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</si>
  <si>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</si>
  <si>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</si>
  <si>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</si>
  <si>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</si>
  <si>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</si>
  <si>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</si>
  <si>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</si>
  <si>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</si>
  <si>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</si>
  <si>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</si>
  <si>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</si>
  <si>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</si>
  <si>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</si>
  <si>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</si>
  <si>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</si>
  <si>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</si>
  <si>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</si>
  <si>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</si>
  <si>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</si>
  <si>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</si>
  <si>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</si>
  <si>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</si>
  <si>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</si>
  <si>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</si>
  <si>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</si>
  <si>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</si>
  <si>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</si>
  <si>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</si>
  <si>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</si>
  <si>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</si>
  <si>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</si>
  <si>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</si>
  <si>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</si>
  <si>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</si>
  <si>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</si>
  <si>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</si>
  <si>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</si>
  <si>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</si>
  <si>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</si>
  <si>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</si>
  <si>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</si>
  <si>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</si>
  <si>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</si>
  <si>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</si>
  <si>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</si>
  <si>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</si>
  <si>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</si>
  <si>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</si>
  <si>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</si>
  <si>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</si>
  <si>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</si>
  <si>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</si>
  <si>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</si>
  <si>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</si>
  <si>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</si>
  <si>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</si>
  <si>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</si>
  <si>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</si>
  <si>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</si>
  <si>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</si>
  <si>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</si>
  <si>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</si>
  <si>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</si>
  <si>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</si>
  <si>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</si>
  <si>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</si>
  <si>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</si>
  <si>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</si>
  <si>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</si>
  <si>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</si>
  <si>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</si>
  <si>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</si>
  <si>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</si>
  <si>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</si>
  <si>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</si>
  <si>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</si>
  <si>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</si>
  <si>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</si>
  <si>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</si>
  <si>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</si>
  <si>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</si>
  <si>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</si>
  <si>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</si>
  <si>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</si>
  <si>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</si>
  <si>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</si>
  <si>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</si>
  <si>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</si>
  <si>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</si>
  <si>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</si>
  <si>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</si>
  <si>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</si>
  <si>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</si>
  <si>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</si>
  <si>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</si>
  <si>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</si>
  <si>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</si>
  <si>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</si>
  <si>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</si>
  <si>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</si>
  <si>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</si>
  <si>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</si>
  <si>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</si>
  <si>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</si>
  <si>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</si>
  <si>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</si>
  <si>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</si>
  <si>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</si>
  <si>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</si>
  <si>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</si>
  <si>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</si>
  <si>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</si>
  <si>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</si>
  <si>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</si>
  <si>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</si>
  <si>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</si>
  <si>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</si>
  <si>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</si>
  <si>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</si>
  <si>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</si>
  <si>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</si>
  <si>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</si>
  <si>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</si>
  <si>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</si>
  <si>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</si>
  <si>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</si>
  <si>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</si>
  <si>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</si>
  <si>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</si>
  <si>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</si>
  <si>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</si>
  <si>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</si>
  <si>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</si>
  <si>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</si>
  <si>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</si>
  <si>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</si>
  <si>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</si>
  <si>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</si>
  <si>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</si>
  <si>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</si>
  <si>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</si>
  <si>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</si>
  <si>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</si>
  <si>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</si>
  <si>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</si>
  <si>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</si>
  <si>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</si>
  <si>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</si>
  <si>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</si>
  <si>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</si>
  <si>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</si>
  <si>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</si>
  <si>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</si>
  <si>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</si>
  <si>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</si>
  <si>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</si>
  <si>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</si>
  <si>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</si>
  <si>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</si>
  <si>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</si>
  <si>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</si>
  <si>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</si>
  <si>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</si>
  <si>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</si>
  <si>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</si>
  <si>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</si>
  <si>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</si>
  <si>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</si>
  <si>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</si>
  <si>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</si>
  <si>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</si>
  <si>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</si>
  <si>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</si>
  <si>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</si>
  <si>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</si>
  <si>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</si>
  <si>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</si>
  <si>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</si>
  <si>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</si>
  <si>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</si>
  <si>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</si>
  <si>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</si>
  <si>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</si>
  <si>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</si>
  <si>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</si>
  <si>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</si>
  <si>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</si>
  <si>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</si>
  <si>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</si>
  <si>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</si>
  <si>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</si>
  <si>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</si>
  <si>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</si>
  <si>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</si>
  <si>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</si>
  <si>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</si>
  <si>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</si>
  <si>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</si>
  <si>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</si>
  <si>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</si>
  <si>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</si>
  <si>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</si>
  <si>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</si>
  <si>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</si>
  <si>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</si>
  <si>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</si>
  <si>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</si>
  <si>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</si>
  <si>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</si>
  <si>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</si>
  <si>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</si>
  <si>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</si>
  <si>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</si>
  <si>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</si>
  <si>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</si>
  <si>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</si>
  <si>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</si>
  <si>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</si>
  <si>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</si>
  <si>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</si>
  <si>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</si>
  <si>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</si>
  <si>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</si>
  <si>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</si>
  <si>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</si>
  <si>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</si>
  <si>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</si>
  <si>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</si>
  <si>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</si>
  <si>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</si>
  <si>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</si>
  <si>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</si>
  <si>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</si>
  <si>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</si>
  <si>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</si>
  <si>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</si>
  <si>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</si>
  <si>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</si>
  <si>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</si>
  <si>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</si>
  <si>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</si>
  <si>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</si>
  <si>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</si>
  <si>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</si>
  <si>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</si>
  <si>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</si>
  <si>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</si>
  <si>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</si>
  <si>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</si>
  <si>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</si>
  <si>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</si>
  <si>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</si>
  <si>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</si>
  <si>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</si>
  <si>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</si>
  <si>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</si>
  <si>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</si>
  <si>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</si>
  <si>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</si>
  <si>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</si>
  <si>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</si>
  <si>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</si>
  <si>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</si>
  <si>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</si>
  <si>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</si>
  <si>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</si>
  <si>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</si>
  <si>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</si>
  <si>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</si>
  <si>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</si>
  <si>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</si>
  <si>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</si>
  <si>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</si>
  <si>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</si>
  <si>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</si>
  <si>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</si>
  <si>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</si>
  <si>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</si>
  <si>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</si>
  <si>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</si>
  <si>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</si>
  <si>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</si>
  <si>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</si>
  <si>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</si>
  <si>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</si>
  <si>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</si>
  <si>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</si>
  <si>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</si>
  <si>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</si>
  <si>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</si>
  <si>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</si>
  <si>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</si>
  <si>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</si>
  <si>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</si>
  <si>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</si>
  <si>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</si>
  <si>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</si>
  <si>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</si>
  <si>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</si>
  <si>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</si>
  <si>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</si>
  <si>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</si>
  <si>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</si>
  <si>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</si>
  <si>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</si>
  <si>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</si>
  <si>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</si>
  <si>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</si>
  <si>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</si>
  <si>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</si>
  <si>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</si>
  <si>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</si>
  <si>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</si>
  <si>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</si>
  <si>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</si>
  <si>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</si>
  <si>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</si>
  <si>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</si>
  <si>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</si>
  <si>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</si>
  <si>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</si>
  <si>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</si>
  <si>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</si>
  <si>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</si>
  <si>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</si>
  <si>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</si>
  <si>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</si>
  <si>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</si>
  <si>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</si>
  <si>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</si>
  <si>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</si>
  <si>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</si>
  <si>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</si>
  <si>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</si>
  <si>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</si>
  <si>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</si>
  <si>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</si>
  <si>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</si>
  <si>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</si>
  <si>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</si>
  <si>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</si>
  <si>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</si>
  <si>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</si>
  <si>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</si>
  <si>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</si>
  <si>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</si>
  <si>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</si>
  <si>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</si>
  <si>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</si>
  <si>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</si>
  <si>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</si>
  <si>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</si>
  <si>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</si>
  <si>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</si>
  <si>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</si>
  <si>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</si>
  <si>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</si>
  <si>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</si>
  <si>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</si>
  <si>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</si>
  <si>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</si>
  <si>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</si>
  <si>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</si>
  <si>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</si>
  <si>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</si>
  <si>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</si>
  <si>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</si>
  <si>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</si>
  <si>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</si>
  <si>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</si>
  <si>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</si>
  <si>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</si>
  <si>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</si>
  <si>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</si>
  <si>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</si>
  <si>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</si>
  <si>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</si>
  <si>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</si>
  <si>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</si>
  <si>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</si>
  <si>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</si>
  <si>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</si>
  <si>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</si>
  <si>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</si>
  <si>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</si>
  <si>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</si>
  <si>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</si>
  <si>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</si>
  <si>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</si>
  <si>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</si>
  <si>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</si>
  <si>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</si>
  <si>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</si>
  <si>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</si>
  <si>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</si>
  <si>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</si>
  <si>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</si>
  <si>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</si>
  <si>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</si>
  <si>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</si>
  <si>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</si>
  <si>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</si>
  <si>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</si>
  <si>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</si>
  <si>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</si>
  <si>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</si>
  <si>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</si>
  <si>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</si>
  <si>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</si>
  <si>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</si>
  <si>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</si>
  <si>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</si>
  <si>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</si>
  <si>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</si>
  <si>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</si>
  <si>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</si>
  <si>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</si>
  <si>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</si>
  <si>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</si>
  <si>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</si>
  <si>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</si>
  <si>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</si>
  <si>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</si>
  <si>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</si>
  <si>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</si>
  <si>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</si>
  <si>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</si>
  <si>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</si>
  <si>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</si>
  <si>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</si>
  <si>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</si>
  <si>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</si>
  <si>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</si>
  <si>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</si>
  <si>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</si>
  <si>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</si>
  <si>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</si>
  <si>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</si>
  <si>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</si>
  <si>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</si>
  <si>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</si>
  <si>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</si>
  <si>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</si>
  <si>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</si>
  <si>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</si>
  <si>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</si>
  <si>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</si>
  <si>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</si>
  <si>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</si>
  <si>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</si>
  <si>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</si>
  <si>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</si>
  <si>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</si>
  <si>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</si>
  <si>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</si>
  <si>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</si>
  <si>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</si>
  <si>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</si>
  <si>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</si>
  <si>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</si>
  <si>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</si>
  <si>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</si>
  <si>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</si>
  <si>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</si>
  <si>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</si>
  <si>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</si>
  <si>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</si>
  <si>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</si>
  <si>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</si>
  <si>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</si>
  <si>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</si>
  <si>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</si>
  <si>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</si>
  <si>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</si>
  <si>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</si>
  <si>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</si>
  <si>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</si>
  <si>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</si>
  <si>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</si>
  <si>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</si>
  <si>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</si>
  <si>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</si>
  <si>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</si>
  <si>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</si>
  <si>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</si>
  <si>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</si>
  <si>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</si>
  <si>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</si>
  <si>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</si>
  <si>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</si>
  <si>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</si>
  <si>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</si>
  <si>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</si>
  <si>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</si>
  <si>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</si>
  <si>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</si>
  <si>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</si>
  <si>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</si>
  <si>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</si>
  <si>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</si>
  <si>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</si>
  <si>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</si>
  <si>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</si>
  <si>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</si>
  <si>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</si>
  <si>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</si>
  <si>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</si>
  <si>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</si>
  <si>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</si>
  <si>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</si>
  <si>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</si>
  <si>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</si>
  <si>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</si>
  <si>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</si>
  <si>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</si>
  <si>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</si>
  <si>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</si>
  <si>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</si>
  <si>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</si>
  <si>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</si>
  <si>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</si>
  <si>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</si>
  <si>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</si>
  <si>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</si>
  <si>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</si>
  <si>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</si>
  <si>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</si>
  <si>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</si>
  <si>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</si>
  <si>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</si>
  <si>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</si>
  <si>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</si>
  <si>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</si>
  <si>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</si>
  <si>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</si>
  <si>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</si>
  <si>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</si>
  <si>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</si>
  <si>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</si>
  <si>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</si>
  <si>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</si>
  <si>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</si>
  <si>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</si>
  <si>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</si>
  <si>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</si>
  <si>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</si>
  <si>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</si>
  <si>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</si>
  <si>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</si>
  <si>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</si>
  <si>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</si>
  <si>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</si>
  <si>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</si>
  <si>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</si>
  <si>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</si>
  <si>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</si>
  <si>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</si>
  <si>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</si>
  <si>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</si>
  <si>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</si>
  <si>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</si>
  <si>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</si>
  <si>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</si>
  <si>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</si>
  <si>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</si>
  <si>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</si>
  <si>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</si>
  <si>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</si>
  <si>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</si>
  <si>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</si>
  <si>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</si>
  <si>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</si>
  <si>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</si>
  <si>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</si>
  <si>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</si>
  <si>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</si>
  <si>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</si>
  <si>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</si>
  <si>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</si>
  <si>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</si>
  <si>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</si>
  <si>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</si>
  <si>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</si>
  <si>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</si>
  <si>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</si>
  <si>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</si>
  <si>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</si>
  <si>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</si>
  <si>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</si>
  <si>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</si>
  <si>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</si>
  <si>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</si>
  <si>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</si>
  <si>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</si>
  <si>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</si>
  <si>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</si>
  <si>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</si>
  <si>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</si>
  <si>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</si>
  <si>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</si>
  <si>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</si>
  <si>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</si>
  <si>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</si>
  <si>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</si>
  <si>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</si>
  <si>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</si>
  <si>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</si>
  <si>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</si>
  <si>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</si>
  <si>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</si>
  <si>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</si>
  <si>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</si>
  <si>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</si>
  <si>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</si>
  <si>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</si>
  <si>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</si>
  <si>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</si>
  <si>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</si>
  <si>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</si>
  <si>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</si>
  <si>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</si>
  <si>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</si>
  <si>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</si>
  <si>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</si>
  <si>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</si>
  <si>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</si>
  <si>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</si>
  <si>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</si>
  <si>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</si>
  <si>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</si>
  <si>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</si>
  <si>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</si>
  <si>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</si>
  <si>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</si>
  <si>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</si>
  <si>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</si>
  <si>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</si>
  <si>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</si>
  <si>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</si>
  <si>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</si>
  <si>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</si>
  <si>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</si>
  <si>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</si>
  <si>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</si>
  <si>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</si>
  <si>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</si>
  <si>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</si>
  <si>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</si>
  <si>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</si>
  <si>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</si>
  <si>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</si>
  <si>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</si>
  <si>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</si>
  <si>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</si>
  <si>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</si>
  <si>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</si>
  <si>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</si>
  <si>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</si>
  <si>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</si>
  <si>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</si>
  <si>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</si>
  <si>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</si>
  <si>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</si>
  <si>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</si>
  <si>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</si>
  <si>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</si>
  <si>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</si>
  <si>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</si>
  <si>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</si>
  <si>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</si>
  <si>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</si>
  <si>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</si>
  <si>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</si>
  <si>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</si>
  <si>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</si>
  <si>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</si>
  <si>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</si>
  <si>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</si>
  <si>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</si>
  <si>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</si>
  <si>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</si>
  <si>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</si>
  <si>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</si>
  <si>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</si>
  <si>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</si>
  <si>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</si>
  <si>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</si>
  <si>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</si>
  <si>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</si>
  <si>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</si>
  <si>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</si>
  <si>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</si>
  <si>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</si>
  <si>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</si>
  <si>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</si>
  <si>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</si>
  <si>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</si>
  <si>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</si>
  <si>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</si>
  <si>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</si>
  <si>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</si>
  <si>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</si>
  <si>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</si>
  <si>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</si>
  <si>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</si>
  <si>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</si>
  <si>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</si>
  <si>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</si>
  <si>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</si>
  <si>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</si>
  <si>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</si>
  <si>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</si>
  <si>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</si>
  <si>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</si>
  <si>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</si>
  <si>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</si>
  <si>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</si>
  <si>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</si>
  <si>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</si>
  <si>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</si>
  <si>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</si>
  <si>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</si>
  <si>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</si>
  <si>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</si>
  <si>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</si>
  <si>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</si>
  <si>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</si>
  <si>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</si>
  <si>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</si>
  <si>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</si>
  <si>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</si>
  <si>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</si>
  <si>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</si>
  <si>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</si>
  <si>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</si>
  <si>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</si>
  <si>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</si>
  <si>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</si>
  <si>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</si>
  <si>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</si>
  <si>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</si>
  <si>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</si>
  <si>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</si>
  <si>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</si>
  <si>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</si>
  <si>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</si>
  <si>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</si>
  <si>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</si>
  <si>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</si>
  <si>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</si>
  <si>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</si>
  <si>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</si>
  <si>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</si>
  <si>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</si>
  <si>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</si>
  <si>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</si>
  <si>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</si>
  <si>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</si>
  <si>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</si>
  <si>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</si>
  <si>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</si>
  <si>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</si>
  <si>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</si>
  <si>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</si>
  <si>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</si>
  <si>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</si>
  <si>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</si>
  <si>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</si>
  <si>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</si>
  <si>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</si>
  <si>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</si>
  <si>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</si>
  <si>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</si>
  <si>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</si>
  <si>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</si>
  <si>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</si>
  <si>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</si>
  <si>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</si>
  <si>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</si>
  <si>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</si>
  <si>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</si>
  <si>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</si>
  <si>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</si>
  <si>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</si>
  <si>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</si>
  <si>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</si>
  <si>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</si>
  <si>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</si>
  <si>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</si>
  <si>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</si>
  <si>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</si>
  <si>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</si>
  <si>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</si>
  <si>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</si>
  <si>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</si>
  <si>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</si>
  <si>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</si>
  <si>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</si>
  <si>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</si>
  <si>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</si>
  <si>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</si>
  <si>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</si>
  <si>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</si>
  <si>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</si>
  <si>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</si>
  <si>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</si>
  <si>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</si>
  <si>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</si>
  <si>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</si>
  <si>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</si>
  <si>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</si>
  <si>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</si>
  <si>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</si>
  <si>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</si>
  <si>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</si>
  <si>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</si>
  <si>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</si>
  <si>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</si>
  <si>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</si>
  <si>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</si>
  <si>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</si>
  <si>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</si>
  <si>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</si>
  <si>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</si>
  <si>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</si>
  <si>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</si>
  <si>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</si>
  <si>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</si>
  <si>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</si>
  <si>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</si>
  <si>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</si>
  <si>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</si>
  <si>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</si>
  <si>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</si>
  <si>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</si>
  <si>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</si>
  <si>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</si>
  <si>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</si>
  <si>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</si>
  <si>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</si>
  <si>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</si>
  <si>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</si>
  <si>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</si>
  <si>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</si>
  <si>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</si>
  <si>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</si>
  <si>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</si>
  <si>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</si>
  <si>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</si>
  <si>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</si>
  <si>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</si>
  <si>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</si>
  <si>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</si>
  <si>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</si>
  <si>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</si>
  <si>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</si>
  <si>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</si>
  <si>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</si>
  <si>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</si>
  <si>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</si>
  <si>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</si>
  <si>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</si>
  <si>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</si>
  <si>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</si>
  <si>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</si>
  <si>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</si>
  <si>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</si>
  <si>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</si>
  <si>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</si>
  <si>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</si>
  <si>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</si>
  <si>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</si>
  <si>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</si>
  <si>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</si>
  <si>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</si>
  <si>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</si>
  <si>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</si>
  <si>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</si>
  <si>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</si>
  <si>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</si>
  <si>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</si>
  <si>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</si>
  <si>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</si>
  <si>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</si>
  <si>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</si>
  <si>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</si>
  <si>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</si>
  <si>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</si>
  <si>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</si>
  <si>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</si>
  <si>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</si>
  <si>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</si>
  <si>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</si>
  <si>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</si>
  <si>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</si>
  <si>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</si>
  <si>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</si>
  <si>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</si>
  <si>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</si>
  <si>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</si>
  <si>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</si>
  <si>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</si>
  <si>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</si>
  <si>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</si>
  <si>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</si>
  <si>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</si>
  <si>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</si>
  <si>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</si>
  <si>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</si>
  <si>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</si>
  <si>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</si>
  <si>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</si>
  <si>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</si>
  <si>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</si>
  <si>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</si>
  <si>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</si>
  <si>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</si>
  <si>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</si>
  <si>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</si>
  <si>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</si>
  <si>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</si>
  <si>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</si>
  <si>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</si>
  <si>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</si>
  <si>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</si>
  <si>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</si>
  <si>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</si>
  <si>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</si>
  <si>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</si>
  <si>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</si>
  <si>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</si>
  <si>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</si>
  <si>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</si>
  <si>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</si>
  <si>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</si>
  <si>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</si>
  <si>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</si>
  <si>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</si>
  <si>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</si>
  <si>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</si>
  <si>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</si>
  <si>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</si>
  <si>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</si>
  <si>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</si>
  <si>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</si>
  <si>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</si>
  <si>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</si>
  <si>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</si>
  <si>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</si>
  <si>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</si>
  <si>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</si>
  <si>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</si>
  <si>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</si>
  <si>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</si>
  <si>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</si>
  <si>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</si>
  <si>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</si>
  <si>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</si>
  <si>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</si>
  <si>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</si>
  <si>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</si>
  <si>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</si>
  <si>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</si>
  <si>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</si>
  <si>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</si>
  <si>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</si>
  <si>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</si>
  <si>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</si>
  <si>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</si>
  <si>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</si>
  <si>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</si>
  <si>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</si>
  <si>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</si>
  <si>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</si>
  <si>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</si>
  <si>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</si>
  <si>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</si>
  <si>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</si>
  <si>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</si>
  <si>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</si>
  <si>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</si>
  <si>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</si>
  <si>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</si>
  <si>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</si>
  <si>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</si>
  <si>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</si>
  <si>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</si>
  <si>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</si>
  <si>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</si>
  <si>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</si>
  <si>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</si>
  <si>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</si>
  <si>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</si>
  <si>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</si>
  <si>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</si>
  <si>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</si>
  <si>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</si>
  <si>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</si>
  <si>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</si>
  <si>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</si>
  <si>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</si>
  <si>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</si>
  <si>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</si>
  <si>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</si>
  <si>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</si>
  <si>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</si>
  <si>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</si>
  <si>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</si>
  <si>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</si>
  <si>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</si>
  <si>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</si>
  <si>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</si>
  <si>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</si>
  <si>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</si>
  <si>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</si>
  <si>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</si>
  <si>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</si>
  <si>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</si>
  <si>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</si>
  <si>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</si>
  <si>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</si>
  <si>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</si>
  <si>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</si>
  <si>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</si>
  <si>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</si>
  <si>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</si>
  <si>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</si>
  <si>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</si>
  <si>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</si>
  <si>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</si>
  <si>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</si>
  <si>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</si>
  <si>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</si>
  <si>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</si>
  <si>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</si>
  <si>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</si>
  <si>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</si>
  <si>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</si>
  <si>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</si>
  <si>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</si>
  <si>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</si>
  <si>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</si>
  <si>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</si>
  <si>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</si>
  <si>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</si>
  <si>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</si>
  <si>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</si>
  <si>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</si>
  <si>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</si>
  <si>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</si>
  <si>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</si>
  <si>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</si>
  <si>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</si>
  <si>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</si>
  <si>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</si>
  <si>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</si>
  <si>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</si>
  <si>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</si>
  <si>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</si>
  <si>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</si>
  <si>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</si>
  <si>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</si>
  <si>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</si>
  <si>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</si>
  <si>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</si>
  <si>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</si>
  <si>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</si>
  <si>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</si>
  <si>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</si>
  <si>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</si>
  <si>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</si>
  <si>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</si>
  <si>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</si>
  <si>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</si>
  <si>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</si>
  <si>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</si>
  <si>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</si>
  <si>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</si>
  <si>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</si>
  <si>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</si>
  <si>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</si>
  <si>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</si>
  <si>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</si>
  <si>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</si>
  <si>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</si>
  <si>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</si>
  <si>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</si>
  <si>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</si>
  <si>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</si>
  <si>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</si>
  <si>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</si>
  <si>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</si>
  <si>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</si>
  <si>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</si>
  <si>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</si>
  <si>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</si>
  <si>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</si>
  <si>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</si>
  <si>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</si>
  <si>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</si>
  <si>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</si>
  <si>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</si>
  <si>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</si>
  <si>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</si>
  <si>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</si>
  <si>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</si>
  <si>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</si>
  <si>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</si>
  <si>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</si>
  <si>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</si>
  <si>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</si>
  <si>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</si>
  <si>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</si>
  <si>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</si>
  <si>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</si>
  <si>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</si>
  <si>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</si>
  <si>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</si>
  <si>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</si>
  <si>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</si>
  <si>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</si>
  <si>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</si>
  <si>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</si>
  <si>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</si>
  <si>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</si>
  <si>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</si>
  <si>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</si>
  <si>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</si>
  <si>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</si>
  <si>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</si>
  <si>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</si>
  <si>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</si>
  <si>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</si>
  <si>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</si>
  <si>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</si>
  <si>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</si>
  <si>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</si>
  <si>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</si>
  <si>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</si>
  <si>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</si>
  <si>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</si>
  <si>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</si>
  <si>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</si>
  <si>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</si>
  <si>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</si>
  <si>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</si>
  <si>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</si>
  <si>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</si>
  <si>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</si>
  <si>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</si>
  <si>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</si>
  <si>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</si>
  <si>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</si>
  <si>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</si>
  <si>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</si>
  <si>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</si>
  <si>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</si>
  <si>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</si>
  <si>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</si>
  <si>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</si>
  <si>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</si>
  <si>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</si>
  <si>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</si>
  <si>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</si>
  <si>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</si>
  <si>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</si>
  <si>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</si>
  <si>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</si>
  <si>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</si>
  <si>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</si>
  <si>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</si>
  <si>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</si>
  <si>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</si>
  <si>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</si>
  <si>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</si>
  <si>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</si>
  <si>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</si>
  <si>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</si>
  <si>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</si>
  <si>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</si>
  <si>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</si>
  <si>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</si>
  <si>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</si>
  <si>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</si>
  <si>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</si>
  <si>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</si>
  <si>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</si>
  <si>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</si>
  <si>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</si>
  <si>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</si>
  <si>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</si>
  <si>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</si>
  <si>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</si>
  <si>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</si>
  <si>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</si>
  <si>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</si>
  <si>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</si>
  <si>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</si>
  <si>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</si>
  <si>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</si>
  <si>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</si>
  <si>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</si>
  <si>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</si>
  <si>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</si>
  <si>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</si>
  <si>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</si>
  <si>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</si>
  <si>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</si>
  <si>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</si>
  <si>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</si>
  <si>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</si>
  <si>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</si>
  <si>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</si>
  <si>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</si>
  <si>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</si>
  <si>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</si>
  <si>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</si>
  <si>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</si>
  <si>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</si>
  <si>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</si>
  <si>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</si>
  <si>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</si>
  <si>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</si>
  <si>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</si>
  <si>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</si>
  <si>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</si>
  <si>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</si>
  <si>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</si>
  <si>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</si>
  <si>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</si>
  <si>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</si>
  <si>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</si>
  <si>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</si>
  <si>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</si>
  <si>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</si>
  <si>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</si>
  <si>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</si>
  <si>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</si>
  <si>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</si>
  <si>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</si>
  <si>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</si>
  <si>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</si>
  <si>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</si>
  <si>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</si>
  <si>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</si>
  <si>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</si>
  <si>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</si>
  <si>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</si>
  <si>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</si>
  <si>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</si>
  <si>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</si>
  <si>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</si>
  <si>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</si>
  <si>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</si>
  <si>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</si>
  <si>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</si>
  <si>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</si>
  <si>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</si>
  <si>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</si>
  <si>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</si>
  <si>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</si>
  <si>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</si>
  <si>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</si>
  <si>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</si>
  <si>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</si>
  <si>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</si>
  <si>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</si>
  <si>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</si>
  <si>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</si>
  <si>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</si>
  <si>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</si>
  <si>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</si>
  <si>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</si>
  <si>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</si>
  <si>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</si>
  <si>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</si>
  <si>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</si>
  <si>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</si>
  <si>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</si>
  <si>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</si>
  <si>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</si>
  <si>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</si>
  <si>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</si>
  <si>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</si>
  <si>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</si>
  <si>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</si>
  <si>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</si>
  <si>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</si>
  <si>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</si>
  <si>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</si>
  <si>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</si>
  <si>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</si>
  <si>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</si>
  <si>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</si>
  <si>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</si>
  <si>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</si>
  <si>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</si>
  <si>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</si>
  <si>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</si>
  <si>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</si>
  <si>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</si>
  <si>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</si>
  <si>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</si>
  <si>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</si>
  <si>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</si>
  <si>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</si>
  <si>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</si>
  <si>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</si>
  <si>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</si>
  <si>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</si>
  <si>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</si>
  <si>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</si>
  <si>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</si>
  <si>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</si>
  <si>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</si>
  <si>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</si>
  <si>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</si>
  <si>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</si>
  <si>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</si>
  <si>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</si>
  <si>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</si>
  <si>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</si>
  <si>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</si>
  <si>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</si>
  <si>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</si>
  <si>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</si>
  <si>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</si>
  <si>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</si>
  <si>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</si>
  <si>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</si>
  <si>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</si>
  <si>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</si>
  <si>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</si>
  <si>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</si>
  <si>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</si>
  <si>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</si>
  <si>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</si>
  <si>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</si>
  <si>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</si>
  <si>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</si>
  <si>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</si>
  <si>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</si>
  <si>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</si>
  <si>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</si>
  <si>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</si>
  <si>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</si>
  <si>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</si>
  <si>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</si>
  <si>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</si>
  <si>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</si>
  <si>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</si>
  <si>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</si>
  <si>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</si>
  <si>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</si>
  <si>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</si>
  <si>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</si>
  <si>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</si>
  <si>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</si>
  <si>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</si>
  <si>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</si>
  <si>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</si>
  <si>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</si>
  <si>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</si>
  <si>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</si>
  <si>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</si>
  <si>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</si>
  <si>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</si>
  <si>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</si>
  <si>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</si>
  <si>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</si>
  <si>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</si>
  <si>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</si>
  <si>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</si>
  <si>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</si>
  <si>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</si>
  <si>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</si>
  <si>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</si>
  <si>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</si>
  <si>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</si>
  <si>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</si>
  <si>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</si>
  <si>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</si>
  <si>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</si>
  <si>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</si>
  <si>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</si>
  <si>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</si>
  <si>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</si>
  <si>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</si>
  <si>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</si>
  <si>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</si>
  <si>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</si>
  <si>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</si>
  <si>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</si>
  <si>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</si>
  <si>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</si>
  <si>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</si>
  <si>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</si>
  <si>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</si>
  <si>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</si>
  <si>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</si>
  <si>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</si>
  <si>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</si>
  <si>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</si>
  <si>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</si>
  <si>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</si>
  <si>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</si>
  <si>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</si>
  <si>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</si>
  <si>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</si>
  <si>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</si>
  <si>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</si>
  <si>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</si>
  <si>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</si>
  <si>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</si>
  <si>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</si>
  <si>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</si>
  <si>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</si>
  <si>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</si>
  <si>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</si>
  <si>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</si>
  <si>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</si>
  <si>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</si>
  <si>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</si>
  <si>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</si>
  <si>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</si>
  <si>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</si>
  <si>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</si>
  <si>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</si>
  <si>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</si>
  <si>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</si>
  <si>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</si>
  <si>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</si>
  <si>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</si>
  <si>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</si>
  <si>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</si>
  <si>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</si>
  <si>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</si>
  <si>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</si>
  <si>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</si>
  <si>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</si>
  <si>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</si>
  <si>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</si>
  <si>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</si>
  <si>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</si>
  <si>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</si>
  <si>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</si>
  <si>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</si>
  <si>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</si>
  <si>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</si>
  <si>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</si>
  <si>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</si>
  <si>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</si>
  <si>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</si>
  <si>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</si>
  <si>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</si>
  <si>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</si>
  <si>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</si>
  <si>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</si>
  <si>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</si>
  <si>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</si>
  <si>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</si>
  <si>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</si>
  <si>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</si>
  <si>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</si>
  <si>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</si>
  <si>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</si>
  <si>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</si>
  <si>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</si>
  <si>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</si>
  <si>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</si>
  <si>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</si>
  <si>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</si>
  <si>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</si>
  <si>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</si>
  <si>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</si>
  <si>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</si>
  <si>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</si>
  <si>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</si>
  <si>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</si>
  <si>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</si>
  <si>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</si>
  <si>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</si>
  <si>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</si>
  <si>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</si>
  <si>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</si>
  <si>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</si>
  <si>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</si>
  <si>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</si>
  <si>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</si>
  <si>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</si>
  <si>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</si>
  <si>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</si>
  <si>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</si>
  <si>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</si>
  <si>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</si>
  <si>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</si>
  <si>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</si>
  <si>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</si>
  <si>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</si>
  <si>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</si>
  <si>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</si>
  <si>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</si>
  <si>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</si>
  <si>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</si>
  <si>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</si>
  <si>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</si>
  <si>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</si>
  <si>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</si>
  <si>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</si>
  <si>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</si>
  <si>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</si>
  <si>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</si>
  <si>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</si>
  <si>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</si>
  <si>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</si>
  <si>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</si>
  <si>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</si>
  <si>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</si>
  <si>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</si>
  <si>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</si>
  <si>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</si>
  <si>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</si>
  <si>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</si>
  <si>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</si>
  <si>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</si>
  <si>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</si>
  <si>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</si>
  <si>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</si>
  <si>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</si>
  <si>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</si>
  <si>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</si>
  <si>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</si>
  <si>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</si>
  <si>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</si>
  <si>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</si>
  <si>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</si>
  <si>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</si>
  <si>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</si>
  <si>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</si>
  <si>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</si>
  <si>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</si>
  <si>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</si>
  <si>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</si>
  <si>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</si>
  <si>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</si>
  <si>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</si>
  <si>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</si>
  <si>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</si>
  <si>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</si>
  <si>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</si>
  <si>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</si>
  <si>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</si>
  <si>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</si>
  <si>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</si>
  <si>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</si>
  <si>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</si>
  <si>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</si>
  <si>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</si>
  <si>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</si>
  <si>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</si>
  <si>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</si>
  <si>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</si>
  <si>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</si>
  <si>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</si>
  <si>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</si>
  <si>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</si>
  <si>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</si>
  <si>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</si>
  <si>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</si>
  <si>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</si>
  <si>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</si>
  <si>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</si>
  <si>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</si>
  <si>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</si>
  <si>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</si>
  <si>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</si>
  <si>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</si>
  <si>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</si>
  <si>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</si>
  <si>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</si>
  <si>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</si>
  <si>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</si>
  <si>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</si>
  <si>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</si>
  <si>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</si>
  <si>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</si>
  <si>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</si>
  <si>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</si>
  <si>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</si>
  <si>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</si>
  <si>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</si>
  <si>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</si>
  <si>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</si>
  <si>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</si>
  <si>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</si>
  <si>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</si>
  <si>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</si>
  <si>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</si>
  <si>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</si>
  <si>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</si>
  <si>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</si>
  <si>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</si>
  <si>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</si>
  <si>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</si>
  <si>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</si>
  <si>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</si>
  <si>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</si>
  <si>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</si>
  <si>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</si>
  <si>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</si>
  <si>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</si>
  <si>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</si>
  <si>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</si>
  <si>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</si>
  <si>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</si>
  <si>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</si>
  <si>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</si>
  <si>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</si>
  <si>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</si>
  <si>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</si>
  <si>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</si>
  <si>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</si>
  <si>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</si>
  <si>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</si>
  <si>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</si>
  <si>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</si>
  <si>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</si>
  <si>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</si>
  <si>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</si>
  <si>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</si>
  <si>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</si>
  <si>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</si>
  <si>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</si>
  <si>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</si>
  <si>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</si>
  <si>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</si>
  <si>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</si>
  <si>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</si>
  <si>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</si>
  <si>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</si>
  <si>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</si>
  <si>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</si>
  <si>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</si>
  <si>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</si>
  <si>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</si>
  <si>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</si>
  <si>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</si>
  <si>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</si>
  <si>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</si>
  <si>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</si>
  <si>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</si>
  <si>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</si>
  <si>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</si>
  <si>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</si>
  <si>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</si>
  <si>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</si>
  <si>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</si>
  <si>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</si>
  <si>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</si>
  <si>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</si>
  <si>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</si>
  <si>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</si>
  <si>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</si>
  <si>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</si>
  <si>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</si>
  <si>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</si>
  <si>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</si>
  <si>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</si>
  <si>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</si>
  <si>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</si>
  <si>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</si>
  <si>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</si>
  <si>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</si>
  <si>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</si>
  <si>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</si>
  <si>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</si>
  <si>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</si>
  <si>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</si>
  <si>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</si>
  <si>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</si>
  <si>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</si>
  <si>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</si>
  <si>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</si>
  <si>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</si>
  <si>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</si>
  <si>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</si>
  <si>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</si>
  <si>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</si>
  <si>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</si>
  <si>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</si>
  <si>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</si>
  <si>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</si>
  <si>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</si>
  <si>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</si>
  <si>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</si>
  <si>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</si>
  <si>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</si>
  <si>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</si>
  <si>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</si>
  <si>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</si>
  <si>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</si>
  <si>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</si>
  <si>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</si>
  <si>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</si>
  <si>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</si>
  <si>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</si>
  <si>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</si>
  <si>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</si>
  <si>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</si>
  <si>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</si>
  <si>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</si>
  <si>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</si>
  <si>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</si>
  <si>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</si>
  <si>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</si>
  <si>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</si>
  <si>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</si>
  <si>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</si>
  <si>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</si>
  <si>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</si>
  <si>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</si>
  <si>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</si>
  <si>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</si>
  <si>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</si>
  <si>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</si>
  <si>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</si>
  <si>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</si>
  <si>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</si>
  <si>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</si>
  <si>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</si>
  <si>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</si>
  <si>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</si>
  <si>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</si>
  <si>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</si>
  <si>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</si>
  <si>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</si>
  <si>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</si>
  <si>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</si>
  <si>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</si>
  <si>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</si>
  <si>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</si>
  <si>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</si>
  <si>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</si>
  <si>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</si>
  <si>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</si>
  <si>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</si>
  <si>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</si>
  <si>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</si>
  <si>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</si>
  <si>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</si>
  <si>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</si>
  <si>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</si>
  <si>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</si>
  <si>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</si>
  <si>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</si>
  <si>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</si>
  <si>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</si>
  <si>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</si>
  <si>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</si>
  <si>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</si>
  <si>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</si>
  <si>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</si>
  <si>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</si>
  <si>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</si>
  <si>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</si>
  <si>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</si>
  <si>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</si>
  <si>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</si>
  <si>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</si>
  <si>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</si>
  <si>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</si>
  <si>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</si>
  <si>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</si>
  <si>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</si>
  <si>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</si>
  <si>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</si>
  <si>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</si>
  <si>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</si>
  <si>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</si>
  <si>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</si>
  <si>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</si>
  <si>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</si>
  <si>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</si>
  <si>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</si>
  <si>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</si>
  <si>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</si>
  <si>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</si>
  <si>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</si>
  <si>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</si>
  <si>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</si>
  <si>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</si>
  <si>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</si>
  <si>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</si>
  <si>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</si>
  <si>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</si>
  <si>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</si>
  <si>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</si>
  <si>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</si>
  <si>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</si>
  <si>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</si>
  <si>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</si>
  <si>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</si>
  <si>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</si>
  <si>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</si>
  <si>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</si>
  <si>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</si>
  <si>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</si>
  <si>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</si>
  <si>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</si>
  <si>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</si>
  <si>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</si>
  <si>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</si>
  <si>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</si>
  <si>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</si>
  <si>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</si>
  <si>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</si>
  <si>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</si>
  <si>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</si>
  <si>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</si>
  <si>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</si>
  <si>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</si>
  <si>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</si>
  <si>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</si>
  <si>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</si>
  <si>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</si>
  <si>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</si>
  <si>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</si>
  <si>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</si>
  <si>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</si>
  <si>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</si>
  <si>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</si>
  <si>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</si>
  <si>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</si>
  <si>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</si>
  <si>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</si>
  <si>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</si>
  <si>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</si>
  <si>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</si>
  <si>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</si>
  <si>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</si>
  <si>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</si>
  <si>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</si>
  <si>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</si>
  <si>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</si>
  <si>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</si>
  <si>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</si>
  <si>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</si>
  <si>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</si>
  <si>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</si>
  <si>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</si>
  <si>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</si>
  <si>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</si>
  <si>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</si>
  <si>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</si>
  <si>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</si>
  <si>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</si>
  <si>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</si>
  <si>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</si>
  <si>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</si>
  <si>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</si>
  <si>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</si>
  <si>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</si>
  <si>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</si>
  <si>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</si>
  <si>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</si>
  <si>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</si>
  <si>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</si>
  <si>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</si>
  <si>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</si>
  <si>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</si>
  <si>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</si>
  <si>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</si>
  <si>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</si>
  <si>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</si>
  <si>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</si>
  <si>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</si>
  <si>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</si>
  <si>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</si>
  <si>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</si>
  <si>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</si>
  <si>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</si>
  <si>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</si>
  <si>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</si>
  <si>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</si>
  <si>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</si>
  <si>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</si>
  <si>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</si>
  <si>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</si>
  <si>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</si>
  <si>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</si>
  <si>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</si>
  <si>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</si>
  <si>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</si>
  <si>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</si>
  <si>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</si>
  <si>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</si>
  <si>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</si>
  <si>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</si>
  <si>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</si>
  <si>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</si>
  <si>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</si>
  <si>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</si>
  <si>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</si>
  <si>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</si>
  <si>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</si>
  <si>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</si>
  <si>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</si>
  <si>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</si>
  <si>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</si>
  <si>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</si>
  <si>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</si>
  <si>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</si>
  <si>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</si>
  <si>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</si>
  <si>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</si>
  <si>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</si>
  <si>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</si>
  <si>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</si>
  <si>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</si>
  <si>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</si>
  <si>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</si>
  <si>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</si>
  <si>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</si>
  <si>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</si>
  <si>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</si>
  <si>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</si>
  <si>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</si>
  <si>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</si>
  <si>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</si>
  <si>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</si>
  <si>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</si>
  <si>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</si>
  <si>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</si>
  <si>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</si>
  <si>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</si>
  <si>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</si>
  <si>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</si>
  <si>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</si>
  <si>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</si>
  <si>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</si>
  <si>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</si>
  <si>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</si>
  <si>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</si>
  <si>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</si>
  <si>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</si>
  <si>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</si>
  <si>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</si>
  <si>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</si>
  <si>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</si>
  <si>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</si>
  <si>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</si>
  <si>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</si>
  <si>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</si>
  <si>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</si>
  <si>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</si>
  <si>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</si>
  <si>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</si>
  <si>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</si>
  <si>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</si>
  <si>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</si>
  <si>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</si>
  <si>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</si>
  <si>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</si>
  <si>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</si>
  <si>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</si>
  <si>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</si>
  <si>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</si>
  <si>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</si>
  <si>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</si>
  <si>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</si>
  <si>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</si>
  <si>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</si>
  <si>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</si>
  <si>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</si>
  <si>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</si>
  <si>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</si>
  <si>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</si>
  <si>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</si>
  <si>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</si>
  <si>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</si>
  <si>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</si>
  <si>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</si>
  <si>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</si>
  <si>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</si>
  <si>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</si>
  <si>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</si>
  <si>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</si>
  <si>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</si>
  <si>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</si>
  <si>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</si>
  <si>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</si>
  <si>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</si>
  <si>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</si>
  <si>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</si>
  <si>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</si>
  <si>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</si>
  <si>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</si>
  <si>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</si>
  <si>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</si>
  <si>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</si>
  <si>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</si>
  <si>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</si>
  <si>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</si>
  <si>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</si>
  <si>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</si>
  <si>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</si>
  <si>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</si>
  <si>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</si>
  <si>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</si>
  <si>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</si>
  <si>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</si>
  <si>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</si>
  <si>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</si>
  <si>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</si>
  <si>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</si>
  <si>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</si>
  <si>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</si>
  <si>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</si>
  <si>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</si>
  <si>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</si>
  <si>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</si>
  <si>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</si>
  <si>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</si>
  <si>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</si>
  <si>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</si>
  <si>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</si>
  <si>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</si>
  <si>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</si>
  <si>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</si>
  <si>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</si>
  <si>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</si>
  <si>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</si>
  <si>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</si>
  <si>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</si>
  <si>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</si>
  <si>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</si>
  <si>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</si>
  <si>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</si>
  <si>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</si>
  <si>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</si>
  <si>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</si>
  <si>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</si>
  <si>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</si>
  <si>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</si>
  <si>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</si>
  <si>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</si>
  <si>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</si>
  <si>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</si>
  <si>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</si>
  <si>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</si>
  <si>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</si>
  <si>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</si>
  <si>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</si>
  <si>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</si>
  <si>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</si>
  <si>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</si>
  <si>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</si>
  <si>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</si>
  <si>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</si>
  <si>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</si>
  <si>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</si>
  <si>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</si>
  <si>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</si>
  <si>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</si>
  <si>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</si>
  <si>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</si>
  <si>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</si>
  <si>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</si>
  <si>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</si>
  <si>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</si>
  <si>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</si>
  <si>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</si>
  <si>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</si>
  <si>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</si>
  <si>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</si>
  <si>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</si>
  <si>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</si>
  <si>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</si>
  <si>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</si>
  <si>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</si>
  <si>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</si>
  <si>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</si>
  <si>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</si>
  <si>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</si>
  <si>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</si>
  <si>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</si>
  <si>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</si>
  <si>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</si>
  <si>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</si>
  <si>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</si>
  <si>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</si>
  <si>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</si>
  <si>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</si>
  <si>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</si>
  <si>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</si>
  <si>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</si>
  <si>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</si>
  <si>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</si>
  <si>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</si>
  <si>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</si>
  <si>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</si>
  <si>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</si>
  <si>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</si>
  <si>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</si>
  <si>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</si>
  <si>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</si>
  <si>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</si>
  <si>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</si>
  <si>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</si>
  <si>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</si>
  <si>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</si>
  <si>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</si>
  <si>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</si>
  <si>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</si>
  <si>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</si>
  <si>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</si>
  <si>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</si>
  <si>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</si>
  <si>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</si>
  <si>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</si>
  <si>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</si>
  <si>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</si>
  <si>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</si>
  <si>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</si>
  <si>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</si>
  <si>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</si>
  <si>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</si>
  <si>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</si>
  <si>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</si>
  <si>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</si>
  <si>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</si>
  <si>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</si>
  <si>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</si>
  <si>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</si>
  <si>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</si>
  <si>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</si>
  <si>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</si>
  <si>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</si>
  <si>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</si>
  <si>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</si>
  <si>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</si>
  <si>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</si>
  <si>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</si>
  <si>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</si>
  <si>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</si>
  <si>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</si>
  <si>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</si>
  <si>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</si>
  <si>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</si>
  <si>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</si>
  <si>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</si>
  <si>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</si>
  <si>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</si>
  <si>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</si>
  <si>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</si>
  <si>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</si>
  <si>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</si>
  <si>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</si>
  <si>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</si>
  <si>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</si>
  <si>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</si>
  <si>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</si>
  <si>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</si>
  <si>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</si>
  <si>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</si>
  <si>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</si>
  <si>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</si>
  <si>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</si>
  <si>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</si>
  <si>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</si>
  <si>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</si>
  <si>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</si>
  <si>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</si>
  <si>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</si>
  <si>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</si>
  <si>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</si>
  <si>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</si>
  <si>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</si>
  <si>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</si>
  <si>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</si>
  <si>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</si>
  <si>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</si>
  <si>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</si>
  <si>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</si>
  <si>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</si>
  <si>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</si>
  <si>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</si>
  <si>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</si>
  <si>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</si>
  <si>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</si>
  <si>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</si>
  <si>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</si>
  <si>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</si>
  <si>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</si>
  <si>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</si>
  <si>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</si>
  <si>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</si>
  <si>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</si>
  <si>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</si>
  <si>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</si>
  <si>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</si>
  <si>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</si>
  <si>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</si>
  <si>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</si>
  <si>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</si>
  <si>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</si>
  <si>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</si>
  <si>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</si>
  <si>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</si>
  <si>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</si>
  <si>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</si>
  <si>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</si>
  <si>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</si>
  <si>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</si>
  <si>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</si>
  <si>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</si>
  <si>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</si>
  <si>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</si>
  <si>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</si>
  <si>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</si>
  <si>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</si>
  <si>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</si>
  <si>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</si>
  <si>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</si>
  <si>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</si>
  <si>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</si>
  <si>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</si>
  <si>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</si>
  <si>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</si>
  <si>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</si>
  <si>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</si>
  <si>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</si>
  <si>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</si>
  <si>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</si>
  <si>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</si>
  <si>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</si>
  <si>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</si>
  <si>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</si>
  <si>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</si>
  <si>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</si>
  <si>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</si>
  <si>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</si>
  <si>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</si>
  <si>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</si>
  <si>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</si>
  <si>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</si>
  <si>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</si>
  <si>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</si>
  <si>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</si>
  <si>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</si>
  <si>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</si>
  <si>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</si>
  <si>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</si>
  <si>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</si>
  <si>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</si>
  <si>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</si>
  <si>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</si>
  <si>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</si>
  <si>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</si>
  <si>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</si>
  <si>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</si>
  <si>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</si>
  <si>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</si>
  <si>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</si>
  <si>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</si>
  <si>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</si>
  <si>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</si>
  <si>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</si>
  <si>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</si>
  <si>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</si>
  <si>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</si>
  <si>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</si>
  <si>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</si>
  <si>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</si>
  <si>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</si>
  <si>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</si>
  <si>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</si>
  <si>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</si>
  <si>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</si>
  <si>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</si>
  <si>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</si>
  <si>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</si>
  <si>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</si>
  <si>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</si>
  <si>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</si>
  <si>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</si>
  <si>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</si>
  <si>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</si>
  <si>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</si>
  <si>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</si>
  <si>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</si>
  <si>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</si>
  <si>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</si>
  <si>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</si>
  <si>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</si>
  <si>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</si>
  <si>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</si>
  <si>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</si>
  <si>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</si>
  <si>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</si>
  <si>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</si>
  <si>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</si>
  <si>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</si>
  <si>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</si>
  <si>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</si>
  <si>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</si>
  <si>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</si>
  <si>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</si>
  <si>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</si>
  <si>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</si>
  <si>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</si>
  <si>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</si>
  <si>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</si>
  <si>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</si>
  <si>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</si>
  <si>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</si>
  <si>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</si>
  <si>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</si>
  <si>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</si>
  <si>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</si>
  <si>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</si>
  <si>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</si>
  <si>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</si>
  <si>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</si>
  <si>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</si>
  <si>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</si>
  <si>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</si>
  <si>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</si>
  <si>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</si>
  <si>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</si>
  <si>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</si>
  <si>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</si>
  <si>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</si>
  <si>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</si>
  <si>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</si>
  <si>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</si>
  <si>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</si>
  <si>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</si>
  <si>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</si>
  <si>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</si>
  <si>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</si>
  <si>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</si>
  <si>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</si>
  <si>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</si>
  <si>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</si>
  <si>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</si>
  <si>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</si>
  <si>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</si>
  <si>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</si>
  <si>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</si>
  <si>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</si>
  <si>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</si>
  <si>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</si>
  <si>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</si>
  <si>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</si>
  <si>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</si>
  <si>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</si>
  <si>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</si>
  <si>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</si>
  <si>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</si>
  <si>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</si>
  <si>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</si>
  <si>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</si>
  <si>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</si>
  <si>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</si>
  <si>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</si>
  <si>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</si>
  <si>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</si>
  <si>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</si>
  <si>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</si>
  <si>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</si>
  <si>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</si>
  <si>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</si>
  <si>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</si>
  <si>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</si>
  <si>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</si>
  <si>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</si>
  <si>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</si>
  <si>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</si>
  <si>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</si>
  <si>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</si>
  <si>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</si>
  <si>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</si>
  <si>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</si>
  <si>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</si>
  <si>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</si>
  <si>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</si>
  <si>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</si>
  <si>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</si>
  <si>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</si>
  <si>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</si>
  <si>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</si>
  <si>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</si>
  <si>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</si>
  <si>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</si>
  <si>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</si>
  <si>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</si>
  <si>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</si>
  <si>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</si>
  <si>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</si>
  <si>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</si>
  <si>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</si>
  <si>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</si>
  <si>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</si>
  <si>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</si>
  <si>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</si>
  <si>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</si>
  <si>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</si>
  <si>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</si>
  <si>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</si>
  <si>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</si>
  <si>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</si>
  <si>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</si>
  <si>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</si>
  <si>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</si>
  <si>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</si>
  <si>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</si>
  <si>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</si>
  <si>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</si>
  <si>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</si>
  <si>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</si>
  <si>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</si>
  <si>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</si>
  <si>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</si>
  <si>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</si>
  <si>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</si>
  <si>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</si>
  <si>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</si>
  <si>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</si>
  <si>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</si>
  <si>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</si>
  <si>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</si>
  <si>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</si>
  <si>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</si>
  <si>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</si>
  <si>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</si>
  <si>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</si>
  <si>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</si>
  <si>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</si>
  <si>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</si>
  <si>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</si>
  <si>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</si>
  <si>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</si>
  <si>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</si>
  <si>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</si>
  <si>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</si>
  <si>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</si>
  <si>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</si>
  <si>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</si>
  <si>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</si>
  <si>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</si>
  <si>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</si>
  <si>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</si>
  <si>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</si>
  <si>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</si>
  <si>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</si>
  <si>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</si>
  <si>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</si>
  <si>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</si>
  <si>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</si>
  <si>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</si>
  <si>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</si>
  <si>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</si>
  <si>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</si>
  <si>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</si>
  <si>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</si>
  <si>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</si>
  <si>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</si>
  <si>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</si>
  <si>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</si>
  <si>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</si>
  <si>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</si>
  <si>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</si>
  <si>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</si>
  <si>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</si>
  <si>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</si>
  <si>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</si>
  <si>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</si>
  <si>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</si>
  <si>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</si>
  <si>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</si>
  <si>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</si>
  <si>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</si>
  <si>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</si>
  <si>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</si>
  <si>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</si>
  <si>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</si>
  <si>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</si>
  <si>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</si>
  <si>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</si>
  <si>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</si>
  <si>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</si>
  <si>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</si>
  <si>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</si>
  <si>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</si>
  <si>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</si>
  <si>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</si>
  <si>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</si>
  <si>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</si>
  <si>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</si>
  <si>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</si>
  <si>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</si>
  <si>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</si>
  <si>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</si>
  <si>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</si>
  <si>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</si>
  <si>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</si>
  <si>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</si>
  <si>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</si>
  <si>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</si>
  <si>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</si>
  <si>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</si>
  <si>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</si>
  <si>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</si>
  <si>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</si>
  <si>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</si>
  <si>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</si>
  <si>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</si>
  <si>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</si>
  <si>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</si>
  <si>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</si>
  <si>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</si>
  <si>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</si>
  <si>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</si>
  <si>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</si>
  <si>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</si>
  <si>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</si>
  <si>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</si>
  <si>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</si>
  <si>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</si>
  <si>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</si>
  <si>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</si>
  <si>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</si>
  <si>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</si>
  <si>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</si>
  <si>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</si>
  <si>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</si>
  <si>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</si>
  <si>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</si>
  <si>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</si>
  <si>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</si>
  <si>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</si>
  <si>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</si>
  <si>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</si>
  <si>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</si>
  <si>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</si>
  <si>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</si>
  <si>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</si>
  <si>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</si>
  <si>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</si>
  <si>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</si>
  <si>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</si>
  <si>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</si>
  <si>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</si>
  <si>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</si>
  <si>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</si>
  <si>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</si>
  <si>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</si>
  <si>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</si>
  <si>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</si>
  <si>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</si>
  <si>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</si>
  <si>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</si>
  <si>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</si>
  <si>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</si>
  <si>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</si>
  <si>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</si>
  <si>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</si>
  <si>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</si>
  <si>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</si>
  <si>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</si>
  <si>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</si>
  <si>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</si>
  <si>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</si>
  <si>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</si>
  <si>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</si>
  <si>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</si>
  <si>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</si>
  <si>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</si>
  <si>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</si>
  <si>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</si>
  <si>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</si>
  <si>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</si>
  <si>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</si>
  <si>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</si>
  <si>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</si>
  <si>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</si>
  <si>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</si>
  <si>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</si>
  <si>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</si>
  <si>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</si>
  <si>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</si>
  <si>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</si>
  <si>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</si>
  <si>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</si>
  <si>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</si>
  <si>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</si>
  <si>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</si>
  <si>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</si>
  <si>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</si>
  <si>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</si>
  <si>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</si>
  <si>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</si>
  <si>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</si>
  <si>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</si>
  <si>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</si>
  <si>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</si>
  <si>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</si>
  <si>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</si>
  <si>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</si>
  <si>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</si>
  <si>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</si>
  <si>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</si>
  <si>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</si>
  <si>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</si>
  <si>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</si>
  <si>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</si>
  <si>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</si>
  <si>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</si>
  <si>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</si>
  <si>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</si>
  <si>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</si>
  <si>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</si>
  <si>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</si>
  <si>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</si>
  <si>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</si>
  <si>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</si>
  <si>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</si>
  <si>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</si>
  <si>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</si>
  <si>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</si>
  <si>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</si>
  <si>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</si>
  <si>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</si>
  <si>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</si>
  <si>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</si>
  <si>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</si>
  <si>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</si>
  <si>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</si>
  <si>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</si>
  <si>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</si>
  <si>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</si>
  <si>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</si>
  <si>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</si>
  <si>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</si>
  <si>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</si>
  <si>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</si>
  <si>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</si>
  <si>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</si>
  <si>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</si>
  <si>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</si>
  <si>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</si>
  <si>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</si>
  <si>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</si>
  <si>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</si>
  <si>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</si>
  <si>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</si>
  <si>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</si>
  <si>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</si>
  <si>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</si>
  <si>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</si>
  <si>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</si>
  <si>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</si>
  <si>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</si>
  <si>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</si>
  <si>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</si>
  <si>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</si>
  <si>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</si>
  <si>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</si>
  <si>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</si>
  <si>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</si>
  <si>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</si>
  <si>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</si>
  <si>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</si>
  <si>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</si>
  <si>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</si>
  <si>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</si>
  <si>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</si>
  <si>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</si>
  <si>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</si>
  <si>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</si>
  <si>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</si>
  <si>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</si>
  <si>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</si>
  <si>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</si>
  <si>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</si>
  <si>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</si>
  <si>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</si>
  <si>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</si>
  <si>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</si>
  <si>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</si>
  <si>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</si>
  <si>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</si>
  <si>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</si>
  <si>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</si>
  <si>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</si>
  <si>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</si>
  <si>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</si>
  <si>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</si>
  <si>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</si>
  <si>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</si>
  <si>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</si>
  <si>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</si>
  <si>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</si>
  <si>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</si>
  <si>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</si>
  <si>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</si>
  <si>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</si>
  <si>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</si>
  <si>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</si>
  <si>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</si>
  <si>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</si>
  <si>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</si>
  <si>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</si>
  <si>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</si>
  <si>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</si>
  <si>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</si>
  <si>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</si>
  <si>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</si>
  <si>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</si>
  <si>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</si>
  <si>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</si>
  <si>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</si>
  <si>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</si>
  <si>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</si>
  <si>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</si>
  <si>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</si>
  <si>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</si>
  <si>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</si>
  <si>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</si>
  <si>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</si>
  <si>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</si>
  <si>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</si>
  <si>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</si>
  <si>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</si>
  <si>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</si>
  <si>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</si>
  <si>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</si>
  <si>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</si>
  <si>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</si>
  <si>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</si>
  <si>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</si>
  <si>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</si>
  <si>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</si>
  <si>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</si>
  <si>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</si>
  <si>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</si>
  <si>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</si>
  <si>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</si>
  <si>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</si>
  <si>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</si>
  <si>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</si>
  <si>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</si>
  <si>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</si>
  <si>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</si>
  <si>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</si>
  <si>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</si>
  <si>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</si>
  <si>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</si>
  <si>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</si>
  <si>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</si>
  <si>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</si>
  <si>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</si>
  <si>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</si>
  <si>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</si>
  <si>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</si>
  <si>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</si>
  <si>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</si>
  <si>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</si>
  <si>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</si>
  <si>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</si>
  <si>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</si>
  <si>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</si>
  <si>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</si>
  <si>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</si>
  <si>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</si>
  <si>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</si>
  <si>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</si>
  <si>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</si>
  <si>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</si>
  <si>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</si>
  <si>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</si>
  <si>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</si>
  <si>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</si>
  <si>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</si>
  <si>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</si>
  <si>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</si>
  <si>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</si>
  <si>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</si>
  <si>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</si>
  <si>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</si>
  <si>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</si>
  <si>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</si>
  <si>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</si>
  <si>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</si>
  <si>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</si>
  <si>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</si>
  <si>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</si>
  <si>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</si>
  <si>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</si>
  <si>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</si>
  <si>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</si>
  <si>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</si>
  <si>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</si>
  <si>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</si>
  <si>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</si>
  <si>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</si>
  <si>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</si>
  <si>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</si>
  <si>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</si>
  <si>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</si>
  <si>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</si>
  <si>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</si>
  <si>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</si>
  <si>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</si>
  <si>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</si>
  <si>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</si>
  <si>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</si>
  <si>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</si>
  <si>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</si>
  <si>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</si>
  <si>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</si>
  <si>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</si>
  <si>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</si>
  <si>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</si>
  <si>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</si>
  <si>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</si>
  <si>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</si>
  <si>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</si>
  <si>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</si>
  <si>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</si>
  <si>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</si>
  <si>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</si>
  <si>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</si>
  <si>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</si>
  <si>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</si>
  <si>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</si>
  <si>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</si>
  <si>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</si>
  <si>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</si>
  <si>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</si>
  <si>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</si>
  <si>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</si>
  <si>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</si>
  <si>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</si>
  <si>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</si>
  <si>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</si>
  <si>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</si>
  <si>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</si>
  <si>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</si>
  <si>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</si>
  <si>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</si>
  <si>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</si>
  <si>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</si>
  <si>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</si>
  <si>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</si>
  <si>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</si>
  <si>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</si>
  <si>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</si>
  <si>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</si>
  <si>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</si>
  <si>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</si>
  <si>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</si>
  <si>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</si>
  <si>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</si>
  <si>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</si>
  <si>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</si>
  <si>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</si>
  <si>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</si>
  <si>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</si>
  <si>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</si>
  <si>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</si>
  <si>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</si>
  <si>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</si>
  <si>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</si>
  <si>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</si>
  <si>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</si>
  <si>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</si>
  <si>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</si>
  <si>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</si>
  <si>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</si>
  <si>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</si>
  <si>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</si>
  <si>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</si>
  <si>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</si>
  <si>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</si>
  <si>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</si>
  <si>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</si>
  <si>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</si>
  <si>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</si>
  <si>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</si>
  <si>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</si>
  <si>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</si>
  <si>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</si>
  <si>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</si>
  <si>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</si>
  <si>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</si>
  <si>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</si>
  <si>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</si>
  <si>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</si>
  <si>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</si>
  <si>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</si>
  <si>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</si>
  <si>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</si>
  <si>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</si>
  <si>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</si>
  <si>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</si>
  <si>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</si>
  <si>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</si>
  <si>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</si>
  <si>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</si>
  <si>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</si>
  <si>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</si>
  <si>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</si>
  <si>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</si>
  <si>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</si>
  <si>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</si>
  <si>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</si>
  <si>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</si>
  <si>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</si>
  <si>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</si>
  <si>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</si>
  <si>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</si>
  <si>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</si>
  <si>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</si>
  <si>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</si>
  <si>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</si>
  <si>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</si>
  <si>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</si>
  <si>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</si>
  <si>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</si>
  <si>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</si>
  <si>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</si>
  <si>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</si>
  <si>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</si>
  <si>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</si>
  <si>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</si>
  <si>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</si>
  <si>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</si>
  <si>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</si>
  <si>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</si>
  <si>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</si>
  <si>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</si>
  <si>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</si>
  <si>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</si>
  <si>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</si>
  <si>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</si>
  <si>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</si>
  <si>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</si>
  <si>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</si>
  <si>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</si>
  <si>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</si>
  <si>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</si>
  <si>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</si>
  <si>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</si>
  <si>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</si>
  <si>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</si>
  <si>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</si>
  <si>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</si>
  <si>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</si>
  <si>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</si>
  <si>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</si>
  <si>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</si>
  <si>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</si>
  <si>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</si>
  <si>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</si>
  <si>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</si>
  <si>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</si>
  <si>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</si>
  <si>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</si>
  <si>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</si>
  <si>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</si>
  <si>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</si>
  <si>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</si>
  <si>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</si>
  <si>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</si>
  <si>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</si>
  <si>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</si>
  <si>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</si>
  <si>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</si>
  <si>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</si>
  <si>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</si>
  <si>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</si>
  <si>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</si>
  <si>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</si>
  <si>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</si>
  <si>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</si>
  <si>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</si>
  <si>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</si>
  <si>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</si>
  <si>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</si>
  <si>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</si>
  <si>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</si>
  <si>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</si>
  <si>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</si>
  <si>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</si>
  <si>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</si>
  <si>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</si>
  <si>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</si>
  <si>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</si>
  <si>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</si>
  <si>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</si>
  <si>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</si>
  <si>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</si>
  <si>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</si>
  <si>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</si>
  <si>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</si>
  <si>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</si>
  <si>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</si>
  <si>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</si>
  <si>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</si>
  <si>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</si>
  <si>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</si>
  <si>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</si>
  <si>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</si>
  <si>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</si>
  <si>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</si>
  <si>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</si>
  <si>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</si>
  <si>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</si>
  <si>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</si>
  <si>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</si>
  <si>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</si>
  <si>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</si>
  <si>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</si>
  <si>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</si>
  <si>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</si>
  <si>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</si>
  <si>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</si>
  <si>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</si>
  <si>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</si>
  <si>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</si>
  <si>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</si>
  <si>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</si>
  <si>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</si>
  <si>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</si>
  <si>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</si>
  <si>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</si>
  <si>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</si>
  <si>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</si>
  <si>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</si>
  <si>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</si>
  <si>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</si>
  <si>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</si>
  <si>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</si>
  <si>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</si>
  <si>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</si>
  <si>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</si>
  <si>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</si>
  <si>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</si>
  <si>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</si>
  <si>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</si>
  <si>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</si>
  <si>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</si>
  <si>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</si>
  <si>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</si>
  <si>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</si>
  <si>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</si>
  <si>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</si>
  <si>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</si>
  <si>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</si>
  <si>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</si>
  <si>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</si>
  <si>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</si>
  <si>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</si>
  <si>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</si>
  <si>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</si>
  <si>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</si>
  <si>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</si>
  <si>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</si>
  <si>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</si>
  <si>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</si>
  <si>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</si>
  <si>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</si>
  <si>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</si>
  <si>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</si>
  <si>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</si>
  <si>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</si>
  <si>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</si>
  <si>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</si>
  <si>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</si>
  <si>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</si>
  <si>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</si>
  <si>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</si>
  <si>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</si>
  <si>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</si>
  <si>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</si>
  <si>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</si>
  <si>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</si>
  <si>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</si>
  <si>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</si>
  <si>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</si>
  <si>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</si>
  <si>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</si>
  <si>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</si>
  <si>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</si>
  <si>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</si>
  <si>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</si>
  <si>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</si>
  <si>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</si>
  <si>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</si>
  <si>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</si>
  <si>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</si>
  <si>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</si>
  <si>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</si>
  <si>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</si>
  <si>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</si>
  <si>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</si>
  <si>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</si>
  <si>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</si>
  <si>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</si>
  <si>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</si>
  <si>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</si>
  <si>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</si>
  <si>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</si>
  <si>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</si>
  <si>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</si>
  <si>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</si>
  <si>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</si>
  <si>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</si>
  <si>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</si>
  <si>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</si>
  <si>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</si>
  <si>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</si>
  <si>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</si>
  <si>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</si>
  <si>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</si>
  <si>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</si>
  <si>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</si>
  <si>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</si>
  <si>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</si>
  <si>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</si>
  <si>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</si>
  <si>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</si>
  <si>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</si>
  <si>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</si>
  <si>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</si>
  <si>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</si>
  <si>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</si>
  <si>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</si>
  <si>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</si>
  <si>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</si>
  <si>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</si>
  <si>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</si>
  <si>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</si>
  <si>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</si>
  <si>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</si>
  <si>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</si>
  <si>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</si>
  <si>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</si>
  <si>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</si>
  <si>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</si>
  <si>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</si>
  <si>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</si>
  <si>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</si>
  <si>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</si>
  <si>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</si>
  <si>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</si>
  <si>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</si>
  <si>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</si>
  <si>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</si>
  <si>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</si>
  <si>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</si>
  <si>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</si>
  <si>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</si>
  <si>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</si>
  <si>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</si>
  <si>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</si>
  <si>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</si>
  <si>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</si>
  <si>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</si>
  <si>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</si>
  <si>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</si>
  <si>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</si>
  <si>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</si>
  <si>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</si>
  <si>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</si>
  <si>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</si>
  <si>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</si>
  <si>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</si>
  <si>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</si>
  <si>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</si>
  <si>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</si>
  <si>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</si>
  <si>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</si>
  <si>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</si>
  <si>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</si>
  <si>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</si>
  <si>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</si>
  <si>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</si>
  <si>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</si>
  <si>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</si>
  <si>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</si>
  <si>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</si>
  <si>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</si>
  <si>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</si>
  <si>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</si>
  <si>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</si>
  <si>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</si>
  <si>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</si>
  <si>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</si>
  <si>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</si>
  <si>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</si>
  <si>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</si>
  <si>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</si>
  <si>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</si>
  <si>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</si>
  <si>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</si>
  <si>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</si>
  <si>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</si>
  <si>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</si>
  <si>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</si>
  <si>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</si>
  <si>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</si>
  <si>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</si>
  <si>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</si>
  <si>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</si>
  <si>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</si>
  <si>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</si>
  <si>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</si>
  <si>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</si>
  <si>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</si>
  <si>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</si>
  <si>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</si>
  <si>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</si>
  <si>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</si>
  <si>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</si>
  <si>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</si>
  <si>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</si>
  <si>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</si>
  <si>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</si>
  <si>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</si>
  <si>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</si>
  <si>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</si>
  <si>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</si>
  <si>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</si>
  <si>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</si>
  <si>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</si>
  <si>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</si>
  <si>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</si>
  <si>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</si>
  <si>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</si>
  <si>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</si>
  <si>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</si>
  <si>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</si>
  <si>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</si>
  <si>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</si>
  <si>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</si>
  <si>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</si>
  <si>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</si>
  <si>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</si>
  <si>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</si>
  <si>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</si>
  <si>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</si>
  <si>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</si>
  <si>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</si>
  <si>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</si>
  <si>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</si>
  <si>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</si>
  <si>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</si>
  <si>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</si>
  <si>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</si>
  <si>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</si>
  <si>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</si>
  <si>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</si>
  <si>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</si>
  <si>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</si>
  <si>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</si>
  <si>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</si>
  <si>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</si>
  <si>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</si>
  <si>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</si>
  <si>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</si>
  <si>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</si>
  <si>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</si>
  <si>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</si>
  <si>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</si>
  <si>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</si>
  <si>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</si>
  <si>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</si>
  <si>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</si>
  <si>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</si>
  <si>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</si>
  <si>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</si>
  <si>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</si>
  <si>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</si>
  <si>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</si>
  <si>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</si>
  <si>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</si>
  <si>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</si>
  <si>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</si>
  <si>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</si>
  <si>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</si>
  <si>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</si>
  <si>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</si>
  <si>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</si>
  <si>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</si>
  <si>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</si>
  <si>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</si>
  <si>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</si>
  <si>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</si>
  <si>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</si>
  <si>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</si>
  <si>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</si>
  <si>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</si>
  <si>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</si>
  <si>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</si>
  <si>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</si>
  <si>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</si>
  <si>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</si>
  <si>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</si>
  <si>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</si>
  <si>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</si>
  <si>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</si>
  <si>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</si>
  <si>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</si>
  <si>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</si>
  <si>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</si>
  <si>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</si>
  <si>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</si>
  <si>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</si>
  <si>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</si>
  <si>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</si>
  <si>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</si>
  <si>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</si>
  <si>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</si>
  <si>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</si>
  <si>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</si>
  <si>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</si>
  <si>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</si>
  <si>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</si>
  <si>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</si>
  <si>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</si>
  <si>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</si>
  <si>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</si>
  <si>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</si>
  <si>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</si>
  <si>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</si>
  <si>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</si>
  <si>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</si>
  <si>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</si>
  <si>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</si>
  <si>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</si>
  <si>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</si>
  <si>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</si>
  <si>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</si>
  <si>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</si>
  <si>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</si>
  <si>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</si>
  <si>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</si>
  <si>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</si>
  <si>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</si>
  <si>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</si>
  <si>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</si>
  <si>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</si>
  <si>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</si>
  <si>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</si>
  <si>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</si>
  <si>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</si>
  <si>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</si>
  <si>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</si>
  <si>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</si>
  <si>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</si>
  <si>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</si>
  <si>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</si>
  <si>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</si>
  <si>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</si>
  <si>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</si>
  <si>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</si>
  <si>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</si>
  <si>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</si>
  <si>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</si>
  <si>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</si>
  <si>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</si>
  <si>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</si>
  <si>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</si>
  <si>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</si>
  <si>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</si>
  <si>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</si>
  <si>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</si>
  <si>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</si>
  <si>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</si>
  <si>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</si>
  <si>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</si>
  <si>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</si>
  <si>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</si>
  <si>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</si>
  <si>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</si>
  <si>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</si>
  <si>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</si>
  <si>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</si>
  <si>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</si>
  <si>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</si>
  <si>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</si>
  <si>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</si>
  <si>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</si>
  <si>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</si>
  <si>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</si>
  <si>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</si>
  <si>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</si>
  <si>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</si>
  <si>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</si>
  <si>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</si>
  <si>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</si>
  <si>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</si>
  <si>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</si>
  <si>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</si>
  <si>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</si>
  <si>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</si>
  <si>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</si>
  <si>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</si>
  <si>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</si>
  <si>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</si>
  <si>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</si>
  <si>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</si>
  <si>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</si>
  <si>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</si>
  <si>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</si>
  <si>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</si>
  <si>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</si>
  <si>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</si>
  <si>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</si>
  <si>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</si>
  <si>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</si>
  <si>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</si>
  <si>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</si>
  <si>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</si>
  <si>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</si>
  <si>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</si>
  <si>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</si>
  <si>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</si>
  <si>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</si>
  <si>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</si>
  <si>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</si>
  <si>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</si>
  <si>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</si>
  <si>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</si>
  <si>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</si>
  <si>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</si>
  <si>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</si>
  <si>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</si>
  <si>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</si>
  <si>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</si>
  <si>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</si>
  <si>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</si>
  <si>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</si>
  <si>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</si>
  <si>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</si>
  <si>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</si>
  <si>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</si>
  <si>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</si>
  <si>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</si>
  <si>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</si>
  <si>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</si>
  <si>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</si>
  <si>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</si>
  <si>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</si>
  <si>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</si>
  <si>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</si>
  <si>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</si>
  <si>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</si>
  <si>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</si>
  <si>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</si>
  <si>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</si>
  <si>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</si>
  <si>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</si>
  <si>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</si>
  <si>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</si>
  <si>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</si>
  <si>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</si>
  <si>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</si>
  <si>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</si>
  <si>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</si>
  <si>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</si>
  <si>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</si>
  <si>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</si>
  <si>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</si>
  <si>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</si>
  <si>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</si>
  <si>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</si>
  <si>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</si>
  <si>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</si>
  <si>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</si>
  <si>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</si>
  <si>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</si>
  <si>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</si>
  <si>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</si>
  <si>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</si>
  <si>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</si>
  <si>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</si>
  <si>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</si>
  <si>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</si>
  <si>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</si>
  <si>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</si>
  <si>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</si>
  <si>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</si>
  <si>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</si>
  <si>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</si>
  <si>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</si>
  <si>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</si>
  <si>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</si>
  <si>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</si>
  <si>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</si>
  <si>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</si>
  <si>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</si>
  <si>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</si>
  <si>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</si>
  <si>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</si>
  <si>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</si>
  <si>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</si>
  <si>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</si>
  <si>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</si>
  <si>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</si>
  <si>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</si>
  <si>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</si>
  <si>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</si>
  <si>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</si>
  <si>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</si>
  <si>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</si>
  <si>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</si>
  <si>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</si>
  <si>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</si>
  <si>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</si>
  <si>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</si>
  <si>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</si>
  <si>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</si>
  <si>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</si>
  <si>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</si>
  <si>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</si>
  <si>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</si>
  <si>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</si>
  <si>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</si>
  <si>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</si>
  <si>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</si>
  <si>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</si>
  <si>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</si>
  <si>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</si>
  <si>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</si>
  <si>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</si>
  <si>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</si>
  <si>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</si>
  <si>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</si>
  <si>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</si>
  <si>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</si>
  <si>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</si>
  <si>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</si>
  <si>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</si>
  <si>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</si>
  <si>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</si>
  <si>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</si>
  <si>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</si>
  <si>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</si>
  <si>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</si>
  <si>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</si>
  <si>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</si>
  <si>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</si>
  <si>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</si>
  <si>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</si>
  <si>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</si>
  <si>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</si>
  <si>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</si>
  <si>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</si>
  <si>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</si>
  <si>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</si>
  <si>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</si>
  <si>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</si>
  <si>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</si>
  <si>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</si>
  <si>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</si>
  <si>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</si>
  <si>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</si>
  <si>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</si>
  <si>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</si>
  <si>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</si>
  <si>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</si>
  <si>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</si>
  <si>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</si>
  <si>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</si>
  <si>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</si>
  <si>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</si>
  <si>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</si>
  <si>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</si>
  <si>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</si>
  <si>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</si>
  <si>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</si>
  <si>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</si>
  <si>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</si>
  <si>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</si>
  <si>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</si>
  <si>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</si>
  <si>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</si>
  <si>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</si>
  <si>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</si>
  <si>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</si>
  <si>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</si>
  <si>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</si>
  <si>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</si>
  <si>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</si>
  <si>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</si>
  <si>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</si>
  <si>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</si>
  <si>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</si>
  <si>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</si>
  <si>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</si>
  <si>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</si>
  <si>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</si>
  <si>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</si>
  <si>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</si>
  <si>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</si>
  <si>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</si>
  <si>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</si>
  <si>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</si>
  <si>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</si>
  <si>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</si>
  <si>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</si>
  <si>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</si>
  <si>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</si>
  <si>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</si>
  <si>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</si>
  <si>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</si>
  <si>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</si>
  <si>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</si>
  <si>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</si>
  <si>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</si>
  <si>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</si>
  <si>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</si>
  <si>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</si>
  <si>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</si>
  <si>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</si>
  <si>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</si>
  <si>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</si>
  <si>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</si>
  <si>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</si>
  <si>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</si>
  <si>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</si>
  <si>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</si>
  <si>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</si>
  <si>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</si>
  <si>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</si>
  <si>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</si>
  <si>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</si>
  <si>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</si>
  <si>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</si>
  <si>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</si>
  <si>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</si>
  <si>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</si>
  <si>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</si>
  <si>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</si>
  <si>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</si>
  <si>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</si>
  <si>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</si>
  <si>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</si>
  <si>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</si>
  <si>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</si>
  <si>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</si>
  <si>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</si>
  <si>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</si>
  <si>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</si>
  <si>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</si>
  <si>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</si>
  <si>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</si>
  <si>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</si>
  <si>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</si>
  <si>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</si>
  <si>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</si>
  <si>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</si>
  <si>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</si>
  <si>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</si>
  <si>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</si>
  <si>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</si>
  <si>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</si>
  <si>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</si>
  <si>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</si>
  <si>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</si>
  <si>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</si>
  <si>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</si>
  <si>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</si>
  <si>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</si>
  <si>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</si>
  <si>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</si>
  <si>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</si>
  <si>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</si>
  <si>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</si>
  <si>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</si>
  <si>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</si>
  <si>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</si>
  <si>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</si>
  <si>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</si>
  <si>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</si>
  <si>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</si>
  <si>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</si>
  <si>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</si>
  <si>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</si>
  <si>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</si>
  <si>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</si>
  <si>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</si>
  <si>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</si>
  <si>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</si>
  <si>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</si>
  <si>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</si>
  <si>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</si>
  <si>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</si>
  <si>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</si>
  <si>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</si>
  <si>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</si>
  <si>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</si>
  <si>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</si>
  <si>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</si>
  <si>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</si>
  <si>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</si>
  <si>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</si>
  <si>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</si>
  <si>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</si>
  <si>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</si>
  <si>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</si>
  <si>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</si>
  <si>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</si>
  <si>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</si>
  <si>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</si>
  <si>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</si>
  <si>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</si>
  <si>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</si>
  <si>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</si>
  <si>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</si>
  <si>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</si>
  <si>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</si>
  <si>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</si>
  <si>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</si>
  <si>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</si>
  <si>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</si>
  <si>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</si>
  <si>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</si>
  <si>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</si>
  <si>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</si>
  <si>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</si>
  <si>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</si>
  <si>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</si>
  <si>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</si>
  <si>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</si>
  <si>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</si>
  <si>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</si>
  <si>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</si>
  <si>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</si>
  <si>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</si>
  <si>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</si>
  <si>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</si>
  <si>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</si>
  <si>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</si>
  <si>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</si>
  <si>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</si>
  <si>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</si>
  <si>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</si>
  <si>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</si>
  <si>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</si>
  <si>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</si>
  <si>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</si>
  <si>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</si>
  <si>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</si>
  <si>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</si>
  <si>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</si>
  <si>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</si>
  <si>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</si>
  <si>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</si>
  <si>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</si>
  <si>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</si>
  <si>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</si>
  <si>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</si>
  <si>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</si>
  <si>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</si>
  <si>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</si>
  <si>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</si>
  <si>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</si>
  <si>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</si>
  <si>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</si>
  <si>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</si>
  <si>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</si>
  <si>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</si>
  <si>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</si>
  <si>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</si>
  <si>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</si>
  <si>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</si>
  <si>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</si>
  <si>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</si>
  <si>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</si>
  <si>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</si>
  <si>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</si>
  <si>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</si>
  <si>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</si>
  <si>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</si>
  <si>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</si>
  <si>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</si>
  <si>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</si>
  <si>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</si>
  <si>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</si>
  <si>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</si>
  <si>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</si>
  <si>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</si>
  <si>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</si>
  <si>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</si>
  <si>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</si>
  <si>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</si>
  <si>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</si>
  <si>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</si>
  <si>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</si>
  <si>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</si>
  <si>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</si>
  <si>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</si>
  <si>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</si>
  <si>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</si>
  <si>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</si>
  <si>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</si>
  <si>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</si>
  <si>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</si>
  <si>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</si>
  <si>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</si>
  <si>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</si>
  <si>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</si>
  <si>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</si>
  <si>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</si>
  <si>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</si>
  <si>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</si>
  <si>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</si>
  <si>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</si>
  <si>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</si>
  <si>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</si>
  <si>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</si>
  <si>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</si>
  <si>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</si>
  <si>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</si>
  <si>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</si>
  <si>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</si>
  <si>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</si>
  <si>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</si>
  <si>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</si>
  <si>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</si>
  <si>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</si>
  <si>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</si>
  <si>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</si>
  <si>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</si>
  <si>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</si>
  <si>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</si>
  <si>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</si>
  <si>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</si>
  <si>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</si>
  <si>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</si>
  <si>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</si>
  <si>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</si>
  <si>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</si>
  <si>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</si>
  <si>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</si>
  <si>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</si>
  <si>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</si>
  <si>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</si>
  <si>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</si>
  <si>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</si>
  <si>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</si>
  <si>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</si>
  <si>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</si>
  <si>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</si>
  <si>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</si>
  <si>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</si>
  <si>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</si>
  <si>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</si>
  <si>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</si>
  <si>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</si>
  <si>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</si>
  <si>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</si>
  <si>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</si>
  <si>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</si>
  <si>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</si>
  <si>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</si>
  <si>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</si>
  <si>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</si>
  <si>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</si>
  <si>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</si>
  <si>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</si>
  <si>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</si>
  <si>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</si>
  <si>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</si>
  <si>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</si>
  <si>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</si>
  <si>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</si>
  <si>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</si>
  <si>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</si>
  <si>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</si>
  <si>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</si>
  <si>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</si>
  <si>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</si>
  <si>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</si>
  <si>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</si>
  <si>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</si>
  <si>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</si>
  <si>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</si>
  <si>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</si>
  <si>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</si>
  <si>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</si>
  <si>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</si>
  <si>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</si>
  <si>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</si>
  <si>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</si>
  <si>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</si>
  <si>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</si>
  <si>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</si>
  <si>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</si>
  <si>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</si>
  <si>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</si>
  <si>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</si>
  <si>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</si>
  <si>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</si>
  <si>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</si>
  <si>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</si>
  <si>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</si>
  <si>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</si>
  <si>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</si>
  <si>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</si>
  <si>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</si>
  <si>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</si>
  <si>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</si>
  <si>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</si>
  <si>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</si>
  <si>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</si>
  <si>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</si>
  <si>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</si>
  <si>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</si>
  <si>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</si>
  <si>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</si>
  <si>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</si>
  <si>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</si>
  <si>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</si>
  <si>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</si>
  <si>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</si>
  <si>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</si>
  <si>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</si>
  <si>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</si>
  <si>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</si>
  <si>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</si>
  <si>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</si>
  <si>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</si>
  <si>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</si>
  <si>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</si>
  <si>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</si>
  <si>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</si>
  <si>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</si>
  <si>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</si>
  <si>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</si>
  <si>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</si>
  <si>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</si>
  <si>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</si>
  <si>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</si>
  <si>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</si>
  <si>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</si>
  <si>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</si>
  <si>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</si>
  <si>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</si>
  <si>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</si>
  <si>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</si>
  <si>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</si>
  <si>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</si>
  <si>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</si>
  <si>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</si>
  <si>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</si>
  <si>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</si>
  <si>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</si>
  <si>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</si>
  <si>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</si>
  <si>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</si>
  <si>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</si>
  <si>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</si>
  <si>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</si>
  <si>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</si>
  <si>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</si>
  <si>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</si>
  <si>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</si>
  <si>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</si>
  <si>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</si>
  <si>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</si>
  <si>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</si>
  <si>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</si>
  <si>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</si>
  <si>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</si>
  <si>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</si>
  <si>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</si>
  <si>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</si>
  <si>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</si>
  <si>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</si>
  <si>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</si>
  <si>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</si>
  <si>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</si>
  <si>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</si>
  <si>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</si>
  <si>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</si>
  <si>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</si>
  <si>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</si>
  <si>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</si>
  <si>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</si>
  <si>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</si>
  <si>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</si>
  <si>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</si>
  <si>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</si>
  <si>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</si>
  <si>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</si>
  <si>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</si>
  <si>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</si>
  <si>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</si>
  <si>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</si>
  <si>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</si>
  <si>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</si>
  <si>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</si>
  <si>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</si>
  <si>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</si>
  <si>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</si>
  <si>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</si>
  <si>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</si>
  <si>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</si>
  <si>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</si>
  <si>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</si>
  <si>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</si>
  <si>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</si>
  <si>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</si>
  <si>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</si>
  <si>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</si>
  <si>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</si>
  <si>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</si>
  <si>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</si>
  <si>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</si>
  <si>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</si>
  <si>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</si>
  <si>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</si>
  <si>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</si>
  <si>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</si>
  <si>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</si>
  <si>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</si>
  <si>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</si>
  <si>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</si>
  <si>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</si>
  <si>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</si>
  <si>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</si>
  <si>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</si>
  <si>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</si>
  <si>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</si>
  <si>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</si>
  <si>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</si>
  <si>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</si>
  <si>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</si>
  <si>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</si>
  <si>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</si>
  <si>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</si>
  <si>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</si>
  <si>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</si>
  <si>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</si>
  <si>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</si>
  <si>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</si>
  <si>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</si>
  <si>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</si>
  <si>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</si>
  <si>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</si>
  <si>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</si>
  <si>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</si>
  <si>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</si>
  <si>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</si>
  <si>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</si>
  <si>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</si>
  <si>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</si>
  <si>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</si>
  <si>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</si>
  <si>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</si>
  <si>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</si>
  <si>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</si>
  <si>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</si>
  <si>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</si>
  <si>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</si>
  <si>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</si>
  <si>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</si>
  <si>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</si>
  <si>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</si>
  <si>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</si>
  <si>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</si>
  <si>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</si>
  <si>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</si>
  <si>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</si>
  <si>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</si>
  <si>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</si>
  <si>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</si>
  <si>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</si>
  <si>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</si>
  <si>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</si>
  <si>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</si>
  <si>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</si>
  <si>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</si>
  <si>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</si>
  <si>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</si>
  <si>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</si>
  <si>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</si>
  <si>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</si>
  <si>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</si>
  <si>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</si>
  <si>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</si>
  <si>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</si>
  <si>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</si>
  <si>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</si>
  <si>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</si>
  <si>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</si>
  <si>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</si>
  <si>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</si>
  <si>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</si>
  <si>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</si>
  <si>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</si>
  <si>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</si>
  <si>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</si>
  <si>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</si>
  <si>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</si>
  <si>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</si>
  <si>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</si>
  <si>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</si>
  <si>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</si>
  <si>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</si>
  <si>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</si>
  <si>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</si>
  <si>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</si>
  <si>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</si>
  <si>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</si>
  <si>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</si>
  <si>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</si>
  <si>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</si>
  <si>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</si>
  <si>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</si>
  <si>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</si>
  <si>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</si>
  <si>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</si>
  <si>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</si>
  <si>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</si>
  <si>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</si>
  <si>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</si>
  <si>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</si>
  <si>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</si>
  <si>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</si>
  <si>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</si>
  <si>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</si>
  <si>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</si>
  <si>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</si>
  <si>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</si>
  <si>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</si>
  <si>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</si>
  <si>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</si>
  <si>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</si>
  <si>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</si>
  <si>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</si>
  <si>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</si>
  <si>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</si>
  <si>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</si>
  <si>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</si>
  <si>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</si>
  <si>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</si>
  <si>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</si>
  <si>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</si>
  <si>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</si>
  <si>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</si>
  <si>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</si>
  <si>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</si>
  <si>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</si>
  <si>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</si>
  <si>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</si>
  <si>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</si>
  <si>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</si>
  <si>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</si>
  <si>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</si>
  <si>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</si>
  <si>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</si>
  <si>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</si>
  <si>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</si>
  <si>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</si>
  <si>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</si>
  <si>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</si>
  <si>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</si>
  <si>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</si>
  <si>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</si>
  <si>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</si>
  <si>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</si>
  <si>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</si>
  <si>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</si>
  <si>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</si>
  <si>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</si>
  <si>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</si>
  <si>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</si>
  <si>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</si>
  <si>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</si>
  <si>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</si>
  <si>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</si>
  <si>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</si>
  <si>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</si>
  <si>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</si>
  <si>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</si>
  <si>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</si>
  <si>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</si>
  <si>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</si>
  <si>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</si>
  <si>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</si>
  <si>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</si>
  <si>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</si>
  <si>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</si>
  <si>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</si>
  <si>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</si>
  <si>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</si>
  <si>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</si>
  <si>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</si>
  <si>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</si>
  <si>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</si>
  <si>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</si>
  <si>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</si>
  <si>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</si>
  <si>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</si>
  <si>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</si>
  <si>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</si>
  <si>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</si>
  <si>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</si>
  <si>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</si>
  <si>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</si>
  <si>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</si>
  <si>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</si>
  <si>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</si>
  <si>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</si>
  <si>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</si>
  <si>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</si>
  <si>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</si>
  <si>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</si>
  <si>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</si>
  <si>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</si>
  <si>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</si>
  <si>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</si>
  <si>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</si>
  <si>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</si>
  <si>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</si>
  <si>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</si>
  <si>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</si>
  <si>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</si>
  <si>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</si>
  <si>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</si>
  <si>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</si>
  <si>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</si>
  <si>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</si>
  <si>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</si>
  <si>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</si>
  <si>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</si>
  <si>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</si>
  <si>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</si>
  <si>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</si>
  <si>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</si>
  <si>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</si>
  <si>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</si>
  <si>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</si>
  <si>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</si>
  <si>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</si>
  <si>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</si>
  <si>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</si>
  <si>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</si>
  <si>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</si>
  <si>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</si>
  <si>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</si>
  <si>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</si>
  <si>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</si>
  <si>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</si>
  <si>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</si>
  <si>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</si>
  <si>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</si>
  <si>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</si>
  <si>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</si>
  <si>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</si>
  <si>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</si>
  <si>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</si>
  <si>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</si>
  <si>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</si>
  <si>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</si>
  <si>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</si>
  <si>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</si>
  <si>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</si>
  <si>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</si>
  <si>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</si>
  <si>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</si>
  <si>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</si>
  <si>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</si>
  <si>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</si>
  <si>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</si>
  <si>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</si>
  <si>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</si>
  <si>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</si>
  <si>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</si>
  <si>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</si>
  <si>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</si>
  <si>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</si>
  <si>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</si>
  <si>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</si>
  <si>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</si>
  <si>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</si>
  <si>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</si>
  <si>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</si>
  <si>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</si>
  <si>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</si>
  <si>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</si>
  <si>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</si>
  <si>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</si>
  <si>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</si>
  <si>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</si>
  <si>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</si>
  <si>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</si>
  <si>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</si>
  <si>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</si>
  <si>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</si>
  <si>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</si>
  <si>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</si>
  <si>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</si>
  <si>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</si>
  <si>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</si>
  <si>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</si>
  <si>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</si>
  <si>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</si>
  <si>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</si>
  <si>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</si>
  <si>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</si>
  <si>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</si>
  <si>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</si>
  <si>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</si>
  <si>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</si>
  <si>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</si>
  <si>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</si>
  <si>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</si>
  <si>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</si>
  <si>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</si>
  <si>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</si>
  <si>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</si>
  <si>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</si>
  <si>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</si>
  <si>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</si>
  <si>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</si>
  <si>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</si>
  <si>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</si>
  <si>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</si>
  <si>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</si>
  <si>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</si>
  <si>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</si>
  <si>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</si>
  <si>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</si>
  <si>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</si>
  <si>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</si>
  <si>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</si>
  <si>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</si>
  <si>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</si>
  <si>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</si>
  <si>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</si>
  <si>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</si>
  <si>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</si>
  <si>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</si>
  <si>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</si>
  <si>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</si>
  <si>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</si>
  <si>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</si>
  <si>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</si>
  <si>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</si>
  <si>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</si>
  <si>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</si>
  <si>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</si>
  <si>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</si>
  <si>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</si>
  <si>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</si>
  <si>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</si>
  <si>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</si>
  <si>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</si>
  <si>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</si>
  <si>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</si>
  <si>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</si>
  <si>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</si>
  <si>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</si>
  <si>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</si>
  <si>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</si>
  <si>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</si>
  <si>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</si>
  <si>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</si>
  <si>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</si>
  <si>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</si>
  <si>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</si>
  <si>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</si>
  <si>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</si>
  <si>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</si>
  <si>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</si>
  <si>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</si>
  <si>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</si>
  <si>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</si>
  <si>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</si>
  <si>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</si>
  <si>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</si>
  <si>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</si>
  <si>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</si>
  <si>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</si>
  <si>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</si>
  <si>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</si>
  <si>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</si>
  <si>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</si>
  <si>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</si>
  <si>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</si>
  <si>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</si>
  <si>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</si>
  <si>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</si>
  <si>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</si>
  <si>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</si>
  <si>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</si>
  <si>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</si>
  <si>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</si>
  <si>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</si>
  <si>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</si>
  <si>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</si>
  <si>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</si>
  <si>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</si>
  <si>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</si>
  <si>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</si>
  <si>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</si>
  <si>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</si>
  <si>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</si>
  <si>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</si>
  <si>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</si>
  <si>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</si>
  <si>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</si>
  <si>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</si>
  <si>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</si>
  <si>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</si>
  <si>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</si>
  <si>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</si>
  <si>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</si>
  <si>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</si>
  <si>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</si>
  <si>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</si>
  <si>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</si>
  <si>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</si>
  <si>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</si>
  <si>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</si>
  <si>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</si>
  <si>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</si>
  <si>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</si>
  <si>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</si>
  <si>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</si>
  <si>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</si>
  <si>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</si>
  <si>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</si>
  <si>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</si>
  <si>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</si>
  <si>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</si>
  <si>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</si>
  <si>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</si>
  <si>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</si>
  <si>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</si>
  <si>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</si>
  <si>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</si>
  <si>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</si>
  <si>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</si>
  <si>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</si>
  <si>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</si>
  <si>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</si>
  <si>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</si>
  <si>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</si>
  <si>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</si>
  <si>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</si>
  <si>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</si>
  <si>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</si>
  <si>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</si>
  <si>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</si>
  <si>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</si>
  <si>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</si>
  <si>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</si>
  <si>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</si>
  <si>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</si>
  <si>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</si>
  <si>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</si>
  <si>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</si>
  <si>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</si>
  <si>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</si>
  <si>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</si>
  <si>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</si>
  <si>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</si>
  <si>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</si>
  <si>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</si>
  <si>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</si>
  <si>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</si>
  <si>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</si>
  <si>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</si>
  <si>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</si>
  <si>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</si>
  <si>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</si>
  <si>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</si>
  <si>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</si>
  <si>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</si>
  <si>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</si>
  <si>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</si>
  <si>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</si>
  <si>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</si>
  <si>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</si>
  <si>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</si>
  <si>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</si>
  <si>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</si>
  <si>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</si>
  <si>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</si>
  <si>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</si>
  <si>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</si>
  <si>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</si>
  <si>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</si>
  <si>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</si>
  <si>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</si>
  <si>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</si>
  <si>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</si>
  <si>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</si>
  <si>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</si>
  <si>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</si>
  <si>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</si>
  <si>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</si>
  <si>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</si>
  <si>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</si>
  <si>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</si>
  <si>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</si>
  <si>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</si>
  <si>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</si>
  <si>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</si>
  <si>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</si>
  <si>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</si>
  <si>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</si>
  <si>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</si>
  <si>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</si>
  <si>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</si>
  <si>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</si>
  <si>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</si>
  <si>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</si>
  <si>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</si>
  <si>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</si>
  <si>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</si>
  <si>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</si>
  <si>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</si>
  <si>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</si>
  <si>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</si>
  <si>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</si>
  <si>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</si>
  <si>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</si>
  <si>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</si>
  <si>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</si>
  <si>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</si>
  <si>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</si>
  <si>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</si>
  <si>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</si>
  <si>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</si>
  <si>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</si>
  <si>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</si>
  <si>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</si>
  <si>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</si>
  <si>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</si>
  <si>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</si>
  <si>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</si>
  <si>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</si>
  <si>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</si>
  <si>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</si>
  <si>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</si>
  <si>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</si>
  <si>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</si>
  <si>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</si>
  <si>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</si>
  <si>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</si>
  <si>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</si>
  <si>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</si>
  <si>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</si>
  <si>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</si>
  <si>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</si>
  <si>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</si>
  <si>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</si>
  <si>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</si>
  <si>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</si>
  <si>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</si>
  <si>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</si>
  <si>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</si>
  <si>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</si>
  <si>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</si>
  <si>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</si>
  <si>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</si>
  <si>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</si>
  <si>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</si>
  <si>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</si>
  <si>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</si>
  <si>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</si>
  <si>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</si>
  <si>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</si>
  <si>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</si>
  <si>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</si>
  <si>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</si>
  <si>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</si>
  <si>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</si>
  <si>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</si>
  <si>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</si>
  <si>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</si>
  <si>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</si>
  <si>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</si>
  <si>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</si>
  <si>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</si>
  <si>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</si>
  <si>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</si>
  <si>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</si>
  <si>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</si>
  <si>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</si>
  <si>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</si>
  <si>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</si>
  <si>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</si>
  <si>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</si>
  <si>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</si>
  <si>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</si>
  <si>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</si>
  <si>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</si>
  <si>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</si>
  <si>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</si>
  <si>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</si>
  <si>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</si>
  <si>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</si>
  <si>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</si>
  <si>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</si>
  <si>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</si>
  <si>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</si>
  <si>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</si>
  <si>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</si>
  <si>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</si>
  <si>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</si>
  <si>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</si>
  <si>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</si>
  <si>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</si>
  <si>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</si>
  <si>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</si>
  <si>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</si>
  <si>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</si>
  <si>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</si>
  <si>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</si>
  <si>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</si>
  <si>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</si>
  <si>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</si>
  <si>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</si>
  <si>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</si>
  <si>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</si>
  <si>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</si>
  <si>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</si>
  <si>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</si>
  <si>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</si>
  <si>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</si>
  <si>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</si>
  <si>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</si>
  <si>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</si>
  <si>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</si>
  <si>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</si>
  <si>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</si>
  <si>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</si>
  <si>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</si>
  <si>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</si>
  <si>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</si>
  <si>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</si>
  <si>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</si>
  <si>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</si>
  <si>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</si>
  <si>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</si>
  <si>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</si>
  <si>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</si>
  <si>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</si>
  <si>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</si>
  <si>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</si>
  <si>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</si>
  <si>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</si>
  <si>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</si>
  <si>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</si>
  <si>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</si>
  <si>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</si>
  <si>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</si>
  <si>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</si>
  <si>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</si>
  <si>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</si>
  <si>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</si>
  <si>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</si>
  <si>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</si>
  <si>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</si>
  <si>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</si>
  <si>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</si>
  <si>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</si>
  <si>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</si>
  <si>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</si>
  <si>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</si>
  <si>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</si>
  <si>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</si>
  <si>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</si>
  <si>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</si>
  <si>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</si>
  <si>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</si>
  <si>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</si>
  <si>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</si>
  <si>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</si>
  <si>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</si>
  <si>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</si>
  <si>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</si>
  <si>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</si>
  <si>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</si>
  <si>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</si>
  <si>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</si>
  <si>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</si>
  <si>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</si>
  <si>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</si>
  <si>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</si>
  <si>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</si>
  <si>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</si>
  <si>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</si>
  <si>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</si>
  <si>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</si>
  <si>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</si>
  <si>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</si>
  <si>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</si>
  <si>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</si>
  <si>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</si>
  <si>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</si>
  <si>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</si>
  <si>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</si>
  <si>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</si>
  <si>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</si>
  <si>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</si>
  <si>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</si>
  <si>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</si>
  <si>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</si>
  <si>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</si>
  <si>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</si>
  <si>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</si>
  <si>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</si>
  <si>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</si>
  <si>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</si>
  <si>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</si>
  <si>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</si>
  <si>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</si>
  <si>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</si>
  <si>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</si>
  <si>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</si>
  <si>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</si>
  <si>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</si>
  <si>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</si>
  <si>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</si>
  <si>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</si>
  <si>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</si>
  <si>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</si>
  <si>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</si>
  <si>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</si>
  <si>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</si>
  <si>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</si>
  <si>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</si>
  <si>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</si>
  <si>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</si>
  <si>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</si>
  <si>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</si>
  <si>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</si>
  <si>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</si>
  <si>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</si>
  <si>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</si>
  <si>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</si>
  <si>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</si>
  <si>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</si>
  <si>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</si>
  <si>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</si>
  <si>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</si>
  <si>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</si>
  <si>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</si>
  <si>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</si>
  <si>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</si>
  <si>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</si>
  <si>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</si>
  <si>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</si>
  <si>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</si>
  <si>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</si>
  <si>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</si>
  <si>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</si>
  <si>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</si>
  <si>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</si>
  <si>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</si>
  <si>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</si>
  <si>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</si>
  <si>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</si>
  <si>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</si>
  <si>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</si>
  <si>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</si>
  <si>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</si>
  <si>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</si>
  <si>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</si>
  <si>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</si>
  <si>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</si>
  <si>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</si>
  <si>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</si>
  <si>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</si>
  <si>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</si>
  <si>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</si>
  <si>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</si>
  <si>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</si>
  <si>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</si>
  <si>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</si>
  <si>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</si>
  <si>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</si>
  <si>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</si>
  <si>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</si>
  <si>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</si>
  <si>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</si>
  <si>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</si>
  <si>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</si>
  <si>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</si>
  <si>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</si>
  <si>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</si>
  <si>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</si>
  <si>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</si>
  <si>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</si>
  <si>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</si>
  <si>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</si>
  <si>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</si>
  <si>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</si>
  <si>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</si>
  <si>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</si>
  <si>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</si>
  <si>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</si>
  <si>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</si>
  <si>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</si>
  <si>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</si>
  <si>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</si>
  <si>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</si>
  <si>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</si>
  <si>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</si>
  <si>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</si>
  <si>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</si>
  <si>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</si>
  <si>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</si>
  <si>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</si>
  <si>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</si>
  <si>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</si>
  <si>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</si>
  <si>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</si>
  <si>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</si>
  <si>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</si>
  <si>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</si>
  <si>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</si>
  <si>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</si>
  <si>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</si>
  <si>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</si>
  <si>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</si>
  <si>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</si>
  <si>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</si>
  <si>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</si>
  <si>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</si>
  <si>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</si>
  <si>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</si>
  <si>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</si>
  <si>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</si>
  <si>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</si>
  <si>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</si>
  <si>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</si>
  <si>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</si>
  <si>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</si>
  <si>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</si>
  <si>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</si>
  <si>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</si>
  <si>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</si>
  <si>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</si>
  <si>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</si>
  <si>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</si>
  <si>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</si>
  <si>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</si>
  <si>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</si>
  <si>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</si>
  <si>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</si>
  <si>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</si>
  <si>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</si>
  <si>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</si>
  <si>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</si>
  <si>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</si>
  <si>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</si>
  <si>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</si>
  <si>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</si>
  <si>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</si>
  <si>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</si>
  <si>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</si>
  <si>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</si>
  <si>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</si>
  <si>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</si>
  <si>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</si>
  <si>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</si>
  <si>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</si>
  <si>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</si>
  <si>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</si>
  <si>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</si>
  <si>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</si>
  <si>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</si>
  <si>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</si>
  <si>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</si>
  <si>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</si>
  <si>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</si>
  <si>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</si>
  <si>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</si>
  <si>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</si>
  <si>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</si>
  <si>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</si>
  <si>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</si>
  <si>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</si>
  <si>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</si>
  <si>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</si>
  <si>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</si>
  <si>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</si>
  <si>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</si>
  <si>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</si>
  <si>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</si>
  <si>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</si>
  <si>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</si>
  <si>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</si>
  <si>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</si>
  <si>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</si>
  <si>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</si>
  <si>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</si>
  <si>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</si>
  <si>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</si>
  <si>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</si>
  <si>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</si>
  <si>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</si>
  <si>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</si>
  <si>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</si>
  <si>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</si>
  <si>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</si>
  <si>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</si>
  <si>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</si>
  <si>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</si>
  <si>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</si>
  <si>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</si>
  <si>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</si>
  <si>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</si>
  <si>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</si>
  <si>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</si>
  <si>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</si>
  <si>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</si>
  <si>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</si>
  <si>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</si>
  <si>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</si>
  <si>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</si>
  <si>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</si>
  <si>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</si>
  <si>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</si>
  <si>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</si>
  <si>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</si>
  <si>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</si>
  <si>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</si>
  <si>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</si>
  <si>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</si>
  <si>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</si>
  <si>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</si>
  <si>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</si>
  <si>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</si>
  <si>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</si>
  <si>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</si>
  <si>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</si>
  <si>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</si>
  <si>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</si>
  <si>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</si>
  <si>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</si>
  <si>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</si>
  <si>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</si>
  <si>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</si>
  <si>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</si>
  <si>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</si>
  <si>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</si>
  <si>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</si>
  <si>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</si>
  <si>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</si>
  <si>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</si>
  <si>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</si>
  <si>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</si>
  <si>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</si>
  <si>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</si>
  <si>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</si>
  <si>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</si>
  <si>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</si>
  <si>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</si>
  <si>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</si>
  <si>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</si>
  <si>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</si>
  <si>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</si>
  <si>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</si>
  <si>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</si>
  <si>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</si>
  <si>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</si>
  <si>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</si>
  <si>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</si>
  <si>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</si>
  <si>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</si>
  <si>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</si>
  <si>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</si>
  <si>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</si>
  <si>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</si>
  <si>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</si>
  <si>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</si>
  <si>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</si>
  <si>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</si>
  <si>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</si>
  <si>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</si>
  <si>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</si>
  <si>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</si>
  <si>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</si>
  <si>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</si>
  <si>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</si>
  <si>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</si>
  <si>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</si>
  <si>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</si>
  <si>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</si>
  <si>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</si>
  <si>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</si>
  <si>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</si>
  <si>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</si>
  <si>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</si>
  <si>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</si>
  <si>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</si>
  <si>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</si>
  <si>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</si>
  <si>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</si>
  <si>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</si>
  <si>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</si>
  <si>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</si>
  <si>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</si>
  <si>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</si>
  <si>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</si>
  <si>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</si>
  <si>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</si>
  <si>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</si>
  <si>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</si>
  <si>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</si>
  <si>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</si>
  <si>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</si>
  <si>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</si>
  <si>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</si>
  <si>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</si>
  <si>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</si>
  <si>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</si>
  <si>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</si>
  <si>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</si>
  <si>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</si>
  <si>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</si>
  <si>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</si>
  <si>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</si>
  <si>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</si>
  <si>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</si>
  <si>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</si>
  <si>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</si>
  <si>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</si>
  <si>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</si>
  <si>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</si>
  <si>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</si>
  <si>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</si>
  <si>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</si>
  <si>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</si>
  <si>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</si>
  <si>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</si>
  <si>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</si>
  <si>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</si>
  <si>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</si>
  <si>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</si>
  <si>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</si>
  <si>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</si>
  <si>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</si>
  <si>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</si>
  <si>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</si>
  <si>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</si>
  <si>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</si>
  <si>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</si>
  <si>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</si>
  <si>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</si>
  <si>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</si>
  <si>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</si>
  <si>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</si>
  <si>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</si>
  <si>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</si>
  <si>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</si>
  <si>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</si>
  <si>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</si>
  <si>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</si>
  <si>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</si>
  <si>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</si>
  <si>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</si>
  <si>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</si>
  <si>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</si>
  <si>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</si>
  <si>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</si>
  <si>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</si>
  <si>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</si>
  <si>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</si>
  <si>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</si>
  <si>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</si>
  <si>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</si>
  <si>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</si>
  <si>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</si>
  <si>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</si>
  <si>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</si>
  <si>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</si>
  <si>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</si>
  <si>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</si>
  <si>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</si>
  <si>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</si>
  <si>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</si>
  <si>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</si>
  <si>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</si>
  <si>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</si>
  <si>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</si>
  <si>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</si>
  <si>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</si>
  <si>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</si>
  <si>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</si>
  <si>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</si>
  <si>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</si>
  <si>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</si>
  <si>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</si>
  <si>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</si>
  <si>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</si>
  <si>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</si>
  <si>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</si>
  <si>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</si>
  <si>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</si>
  <si>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</si>
  <si>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</si>
  <si>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</si>
  <si>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</si>
  <si>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</si>
  <si>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</si>
  <si>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</si>
  <si>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</si>
  <si>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</si>
  <si>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</si>
  <si>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</si>
  <si>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</si>
  <si>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</si>
  <si>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</si>
  <si>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</si>
  <si>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</si>
  <si>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</si>
  <si>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</si>
  <si>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</si>
  <si>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</si>
  <si>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</si>
  <si>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</si>
  <si>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</si>
  <si>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</si>
  <si>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</si>
  <si>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</si>
  <si>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</si>
  <si>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</si>
  <si>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</si>
  <si>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</si>
  <si>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</si>
  <si>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</si>
  <si>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</si>
  <si>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</si>
  <si>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</si>
  <si>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</si>
  <si>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</si>
  <si>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</si>
  <si>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</si>
  <si>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</si>
  <si>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</si>
  <si>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</si>
  <si>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</si>
  <si>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</si>
  <si>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</si>
  <si>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</si>
  <si>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</si>
  <si>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</si>
  <si>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</si>
  <si>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</si>
  <si>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</si>
  <si>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</si>
  <si>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</si>
  <si>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</si>
  <si>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</si>
  <si>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</si>
  <si>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</si>
  <si>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</si>
  <si>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</si>
  <si>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</si>
  <si>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</si>
  <si>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</si>
  <si>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</si>
  <si>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</si>
  <si>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</si>
  <si>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</si>
  <si>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</si>
  <si>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</si>
  <si>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</si>
  <si>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</si>
  <si>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</si>
  <si>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</si>
  <si>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</si>
  <si>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</si>
  <si>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</si>
  <si>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</si>
  <si>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</si>
  <si>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</si>
  <si>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</si>
  <si>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</si>
  <si>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</si>
  <si>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</si>
  <si>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</si>
  <si>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</si>
  <si>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</si>
  <si>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</si>
  <si>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</si>
  <si>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</si>
  <si>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</si>
  <si>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</si>
  <si>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</si>
  <si>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</si>
  <si>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</si>
  <si>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</si>
  <si>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</si>
  <si>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</si>
  <si>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</si>
  <si>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</si>
  <si>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</si>
  <si>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</si>
  <si>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</si>
  <si>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</si>
  <si>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</si>
  <si>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</si>
  <si>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</si>
  <si>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</si>
  <si>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</si>
  <si>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</si>
  <si>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</si>
  <si>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</si>
  <si>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</si>
  <si>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</si>
  <si>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</si>
  <si>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</si>
  <si>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</si>
  <si>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</si>
  <si>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</si>
  <si>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</si>
  <si>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</si>
  <si>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</si>
  <si>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</si>
  <si>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</si>
  <si>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</si>
  <si>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</si>
  <si>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</si>
  <si>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</si>
  <si>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</si>
  <si>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</si>
  <si>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</si>
  <si>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</si>
  <si>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</si>
  <si>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</si>
  <si>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</si>
  <si>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</si>
  <si>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</si>
  <si>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</si>
  <si>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</si>
  <si>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</si>
  <si>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</si>
  <si>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</si>
  <si>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</si>
  <si>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</si>
  <si>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</si>
  <si>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</si>
  <si>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</si>
  <si>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</si>
  <si>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</si>
  <si>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</si>
  <si>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</si>
  <si>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</si>
  <si>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</si>
  <si>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</si>
  <si>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</si>
  <si>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</si>
  <si>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</si>
  <si>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</si>
  <si>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</si>
  <si>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</si>
  <si>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</si>
  <si>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</si>
  <si>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</si>
  <si>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</si>
  <si>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</si>
  <si>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</si>
  <si>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</si>
  <si>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</si>
  <si>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</si>
  <si>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</si>
  <si>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</si>
  <si>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</si>
  <si>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</si>
  <si>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</si>
  <si>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</si>
  <si>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</si>
  <si>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</si>
  <si>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</si>
  <si>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</si>
  <si>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</si>
  <si>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</si>
  <si>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</si>
  <si>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</si>
  <si>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</si>
  <si>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</si>
  <si>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</si>
  <si>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</si>
  <si>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</si>
  <si>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</si>
  <si>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</si>
  <si>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</si>
  <si>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</si>
  <si>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</si>
  <si>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</si>
  <si>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</si>
  <si>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</si>
  <si>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</si>
  <si>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</si>
  <si>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</si>
  <si>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</si>
  <si>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</si>
  <si>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</si>
  <si>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</si>
  <si>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</si>
  <si>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</si>
  <si>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</si>
  <si>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</si>
  <si>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</si>
  <si>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</si>
  <si>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</si>
  <si>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</si>
  <si>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</si>
  <si>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</si>
  <si>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</si>
  <si>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</si>
  <si>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</si>
  <si>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</si>
  <si>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</si>
  <si>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</si>
  <si>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</si>
  <si>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</si>
  <si>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</si>
  <si>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</si>
  <si>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</si>
  <si>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</si>
  <si>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</si>
  <si>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</si>
  <si>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</si>
  <si>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</si>
  <si>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</si>
  <si>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</si>
  <si>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</si>
  <si>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</si>
  <si>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</si>
  <si>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</si>
  <si>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</si>
  <si>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</si>
  <si>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</si>
  <si>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</si>
  <si>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</si>
  <si>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</si>
  <si>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</si>
  <si>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</si>
  <si>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</si>
  <si>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</si>
  <si>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</si>
  <si>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</si>
  <si>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</si>
  <si>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</si>
  <si>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</si>
  <si>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</si>
  <si>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</si>
  <si>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</si>
  <si>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</si>
  <si>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</si>
  <si>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</si>
  <si>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</si>
  <si>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</si>
  <si>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</si>
  <si>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</si>
  <si>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</si>
  <si>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</si>
  <si>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</si>
  <si>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</si>
  <si>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</si>
  <si>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</si>
  <si>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</si>
  <si>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</si>
  <si>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</si>
  <si>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</si>
  <si>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</si>
  <si>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</si>
  <si>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</si>
  <si>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</si>
  <si>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</si>
  <si>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</si>
  <si>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</si>
  <si>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</si>
  <si>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</si>
  <si>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</si>
  <si>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</si>
  <si>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</si>
  <si>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</si>
  <si>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</si>
  <si>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</si>
  <si>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</si>
  <si>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</si>
  <si>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</si>
  <si>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</si>
  <si>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</si>
  <si>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</si>
  <si>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</si>
  <si>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</si>
  <si>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</si>
  <si>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</si>
  <si>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</si>
  <si>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</si>
  <si>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</si>
  <si>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</si>
  <si>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</si>
  <si>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</si>
  <si>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</si>
  <si>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</si>
  <si>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</si>
  <si>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</si>
  <si>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</si>
  <si>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</si>
  <si>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</si>
  <si>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</si>
  <si>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</si>
  <si>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</si>
  <si>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</si>
  <si>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</si>
  <si>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</si>
  <si>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</si>
  <si>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</si>
  <si>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</si>
  <si>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</si>
  <si>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</si>
  <si>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</si>
  <si>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</si>
  <si>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</si>
  <si>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</si>
  <si>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</si>
  <si>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</si>
  <si>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</si>
  <si>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</si>
  <si>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</si>
  <si>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</si>
  <si>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</si>
  <si>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</si>
  <si>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</si>
  <si>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</si>
  <si>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</si>
  <si>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</si>
  <si>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</si>
  <si>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</si>
  <si>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</si>
  <si>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</si>
  <si>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</si>
  <si>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</si>
  <si>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</si>
  <si>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</si>
  <si>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</si>
  <si>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</si>
  <si>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</si>
  <si>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</si>
  <si>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</si>
  <si>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</si>
  <si>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</si>
  <si>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</si>
  <si>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</si>
  <si>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</si>
  <si>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</si>
  <si>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</si>
  <si>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</si>
  <si>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</si>
  <si>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</si>
  <si>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</si>
  <si>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</si>
  <si>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</si>
  <si>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</si>
  <si>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</si>
  <si>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</si>
  <si>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</si>
  <si>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</si>
  <si>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</si>
  <si>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</si>
  <si>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</si>
  <si>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</si>
  <si>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</si>
  <si>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</si>
  <si>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</si>
  <si>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</si>
  <si>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</si>
  <si>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</si>
  <si>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</si>
  <si>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</si>
  <si>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</si>
  <si>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</si>
  <si>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</si>
  <si>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</si>
  <si>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</si>
  <si>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</si>
  <si>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</si>
  <si>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</si>
  <si>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</si>
  <si>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</si>
  <si>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</si>
  <si>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</si>
  <si>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</si>
  <si>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</si>
  <si>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</si>
  <si>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</si>
  <si>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</si>
  <si>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</si>
  <si>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</si>
  <si>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</si>
  <si>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</si>
  <si>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</si>
  <si>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</si>
  <si>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</si>
  <si>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</si>
  <si>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</si>
  <si>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</si>
  <si>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</si>
  <si>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</si>
  <si>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</si>
  <si>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</si>
  <si>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</si>
  <si>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</si>
  <si>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</si>
  <si>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</si>
  <si>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</si>
  <si>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</si>
  <si>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</si>
  <si>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</si>
  <si>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</si>
  <si>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</si>
  <si>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</si>
  <si>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</si>
  <si>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</si>
  <si>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</si>
  <si>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</si>
  <si>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</si>
  <si>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</si>
  <si>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</si>
  <si>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</si>
  <si>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</si>
  <si>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</si>
  <si>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</si>
  <si>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</si>
  <si>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</si>
  <si>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</si>
  <si>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</si>
  <si>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</si>
  <si>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</si>
  <si>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</si>
  <si>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</si>
  <si>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</si>
  <si>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</si>
  <si>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</si>
  <si>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</si>
  <si>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</si>
  <si>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</si>
  <si>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</si>
  <si>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</si>
  <si>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</si>
  <si>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</si>
  <si>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</si>
  <si>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</si>
  <si>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</si>
  <si>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</si>
  <si>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</si>
  <si>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</si>
  <si>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</si>
  <si>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</si>
  <si>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</si>
  <si>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</si>
  <si>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</si>
  <si>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</si>
  <si>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</si>
  <si>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</si>
  <si>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</si>
  <si>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</si>
  <si>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</si>
  <si>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</si>
  <si>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</si>
  <si>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</si>
  <si>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</si>
  <si>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</si>
  <si>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</si>
  <si>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</si>
  <si>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</si>
  <si>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</si>
  <si>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</si>
  <si>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</si>
  <si>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</si>
  <si>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</si>
  <si>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</si>
  <si>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</si>
  <si>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</si>
  <si>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</si>
  <si>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</si>
  <si>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</si>
  <si>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</si>
  <si>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</si>
  <si>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</si>
  <si>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</si>
  <si>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</si>
  <si>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</si>
  <si>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</si>
  <si>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</si>
  <si>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</si>
  <si>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</si>
  <si>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</si>
  <si>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</si>
  <si>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</si>
  <si>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</si>
  <si>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</si>
  <si>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</si>
  <si>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</si>
  <si>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</si>
  <si>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</si>
  <si>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</si>
  <si>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</si>
  <si>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</si>
  <si>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</si>
  <si>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</si>
  <si>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</si>
  <si>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</si>
  <si>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</si>
  <si>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</si>
  <si>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</si>
  <si>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</si>
  <si>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</si>
  <si>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</si>
  <si>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</si>
  <si>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</si>
  <si>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</si>
  <si>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</si>
  <si>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</si>
  <si>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</si>
  <si>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</si>
  <si>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</si>
  <si>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</si>
  <si>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</si>
  <si>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</si>
  <si>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</si>
  <si>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</si>
  <si>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</si>
  <si>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</si>
  <si>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</si>
  <si>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</si>
  <si>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</si>
  <si>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</si>
  <si>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</si>
  <si>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</si>
  <si>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</si>
  <si>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</si>
  <si>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</si>
  <si>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</si>
  <si>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</si>
  <si>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</si>
  <si>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</si>
  <si>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</si>
  <si>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</si>
  <si>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</si>
  <si>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</si>
  <si>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</si>
  <si>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</si>
  <si>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</si>
  <si>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</si>
  <si>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</si>
  <si>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</si>
  <si>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</si>
  <si>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</si>
  <si>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</si>
  <si>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</si>
  <si>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</si>
  <si>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</si>
  <si>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</si>
  <si>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</si>
  <si>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</si>
  <si>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</si>
  <si>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</si>
  <si>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</si>
  <si>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</si>
  <si>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</si>
  <si>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</si>
  <si>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</si>
  <si>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</si>
  <si>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</si>
  <si>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</si>
  <si>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</si>
  <si>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</si>
  <si>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</si>
  <si>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</si>
  <si>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</si>
  <si>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</si>
  <si>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</si>
  <si>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</si>
  <si>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</si>
  <si>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</si>
  <si>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</si>
  <si>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</si>
  <si>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</si>
  <si>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</si>
  <si>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</si>
  <si>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</si>
  <si>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</si>
  <si>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</si>
  <si>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</si>
  <si>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</si>
  <si>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</si>
  <si>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</si>
  <si>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</si>
  <si>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</si>
  <si>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</si>
  <si>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</si>
  <si>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</si>
  <si>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</si>
  <si>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</si>
  <si>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</si>
  <si>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</si>
  <si>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</si>
  <si>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</si>
  <si>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</si>
  <si>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</si>
  <si>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</si>
  <si>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</si>
  <si>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</si>
  <si>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</si>
  <si>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</si>
  <si>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</si>
  <si>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</si>
  <si>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</si>
  <si>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</si>
  <si>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</si>
  <si>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</si>
  <si>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</si>
  <si>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</si>
  <si>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</si>
  <si>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</si>
  <si>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</si>
  <si>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</si>
  <si>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</si>
  <si>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</si>
  <si>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</si>
  <si>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</si>
  <si>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</si>
  <si>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</si>
  <si>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</si>
  <si>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</si>
  <si>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</si>
  <si>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</si>
  <si>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</si>
  <si>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</si>
  <si>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</si>
  <si>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</si>
  <si>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</si>
  <si>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</si>
  <si>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</si>
  <si>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</si>
  <si>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</si>
  <si>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</si>
  <si>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</si>
  <si>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</si>
  <si>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</si>
  <si>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</si>
  <si>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</si>
  <si>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</si>
  <si>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</si>
  <si>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</si>
  <si>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</si>
  <si>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</si>
  <si>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</si>
  <si>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</si>
  <si>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</si>
  <si>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</si>
  <si>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</si>
  <si>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</si>
  <si>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</si>
  <si>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</si>
  <si>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</si>
  <si>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</si>
  <si>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</si>
  <si>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</si>
  <si>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</si>
  <si>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</si>
  <si>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</si>
  <si>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</si>
  <si>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</si>
  <si>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</si>
  <si>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</si>
  <si>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</si>
  <si>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</si>
  <si>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</si>
  <si>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</si>
  <si>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</si>
  <si>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</si>
  <si>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</si>
  <si>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</si>
  <si>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</si>
  <si>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</si>
  <si>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</si>
  <si>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</si>
  <si>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</si>
  <si>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</si>
  <si>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</si>
  <si>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</si>
  <si>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</si>
  <si>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</si>
  <si>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</si>
  <si>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</si>
  <si>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</si>
  <si>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</si>
  <si>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</si>
  <si>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</si>
  <si>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</si>
  <si>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</si>
  <si>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</si>
  <si>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</si>
  <si>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</si>
  <si>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</si>
  <si>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</si>
  <si>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</si>
  <si>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</si>
  <si>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</si>
  <si>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</si>
  <si>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</si>
  <si>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</si>
  <si>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</si>
  <si>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</si>
  <si>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</si>
  <si>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</si>
  <si>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</si>
  <si>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</si>
  <si>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</si>
  <si>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</si>
  <si>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</si>
  <si>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</si>
  <si>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</si>
  <si>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</si>
  <si>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</si>
  <si>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</si>
  <si>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</si>
  <si>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</si>
  <si>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</si>
  <si>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</si>
  <si>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</si>
  <si>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</si>
  <si>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</si>
  <si>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</si>
  <si>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</si>
  <si>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</si>
  <si>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</si>
  <si>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</si>
  <si>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</si>
  <si>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</si>
  <si>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</si>
  <si>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</si>
  <si>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</si>
  <si>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</si>
  <si>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</si>
  <si>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</si>
  <si>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</si>
  <si>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</si>
  <si>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</si>
  <si>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</si>
  <si>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</si>
  <si>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</si>
  <si>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</si>
  <si>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</si>
  <si>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</si>
  <si>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</si>
  <si>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</si>
  <si>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</si>
  <si>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</si>
  <si>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</si>
  <si>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</si>
  <si>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</si>
  <si>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</si>
  <si>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</si>
  <si>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</si>
  <si>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</si>
  <si>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</si>
  <si>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</si>
  <si>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</si>
  <si>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</si>
  <si>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</si>
  <si>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</si>
  <si>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</si>
  <si>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</si>
  <si>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</si>
  <si>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</si>
  <si>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</si>
  <si>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</si>
  <si>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</si>
  <si>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</si>
  <si>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</si>
  <si>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</si>
  <si>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</si>
  <si>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</si>
  <si>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</si>
  <si>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</si>
  <si>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</si>
  <si>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</si>
  <si>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</si>
  <si>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</si>
  <si>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</si>
  <si>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</si>
  <si>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</si>
  <si>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</si>
  <si>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</si>
  <si>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</si>
  <si>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</si>
  <si>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</si>
  <si>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</si>
  <si>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</si>
  <si>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</si>
  <si>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</si>
  <si>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</si>
  <si>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</si>
  <si>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</si>
  <si>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</si>
  <si>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</si>
  <si>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</si>
  <si>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</si>
  <si>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</si>
  <si>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</si>
  <si>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</si>
  <si>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</si>
  <si>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</si>
  <si>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</si>
  <si>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</si>
  <si>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</si>
  <si>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</si>
  <si>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</si>
  <si>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</si>
  <si>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</si>
  <si>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</si>
  <si>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</si>
  <si>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</si>
  <si>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</si>
  <si>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</si>
  <si>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</si>
  <si>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</si>
  <si>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</si>
  <si>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</si>
  <si>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</si>
  <si>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</si>
  <si>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</si>
  <si>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</si>
  <si>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</si>
  <si>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</si>
  <si>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</si>
  <si>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</si>
  <si>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</si>
  <si>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</si>
  <si>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</si>
  <si>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</si>
  <si>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</si>
  <si>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</si>
  <si>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</si>
  <si>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</si>
  <si>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</si>
  <si>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</si>
  <si>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</si>
  <si>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</si>
  <si>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</si>
  <si>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</si>
  <si>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</si>
  <si>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</si>
  <si>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</si>
  <si>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</si>
  <si>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</si>
  <si>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</si>
  <si>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</si>
  <si>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</si>
  <si>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</si>
  <si>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</si>
  <si>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</si>
  <si>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</si>
  <si>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</si>
  <si>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</si>
  <si>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</si>
  <si>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</si>
  <si>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</si>
  <si>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</si>
  <si>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</si>
  <si>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</si>
  <si>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</si>
  <si>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</si>
  <si>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</si>
  <si>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</si>
  <si>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</si>
  <si>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</si>
  <si>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</si>
  <si>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</si>
  <si>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</si>
  <si>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</si>
  <si>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</si>
  <si>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</si>
  <si>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</si>
  <si>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</si>
  <si>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</si>
  <si>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</si>
  <si>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</si>
  <si>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</si>
  <si>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</si>
  <si>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</si>
  <si>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</si>
  <si>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</si>
  <si>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</si>
  <si>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</si>
  <si>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</si>
  <si>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</si>
  <si>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</si>
  <si>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</si>
  <si>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</si>
  <si>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</si>
  <si>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</si>
  <si>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</si>
  <si>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</si>
  <si>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</si>
  <si>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</si>
  <si>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</si>
  <si>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</si>
  <si>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</si>
  <si>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</si>
  <si>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</si>
  <si>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</si>
  <si>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</si>
  <si>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</si>
  <si>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</si>
  <si>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</si>
  <si>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</si>
  <si>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</si>
  <si>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</si>
  <si>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</si>
  <si>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</si>
  <si>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</si>
  <si>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</si>
  <si>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</si>
  <si>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</si>
  <si>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</si>
  <si>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</si>
  <si>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</si>
  <si>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</si>
  <si>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</si>
  <si>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</si>
  <si>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</si>
  <si>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</si>
  <si>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</si>
  <si>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</si>
  <si>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</si>
  <si>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</si>
  <si>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</si>
  <si>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</si>
  <si>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</si>
  <si>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</si>
  <si>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</si>
  <si>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</si>
  <si>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</si>
  <si>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</si>
  <si>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</si>
  <si>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</si>
  <si>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</si>
  <si>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</si>
  <si>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</si>
  <si>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</si>
  <si>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</si>
  <si>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</si>
  <si>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</si>
  <si>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</si>
  <si>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</si>
  <si>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</si>
  <si>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</si>
  <si>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</si>
  <si>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</si>
  <si>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</si>
  <si>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</si>
  <si>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</si>
  <si>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</si>
  <si>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</si>
  <si>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</si>
  <si>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</si>
  <si>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</si>
  <si>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</si>
  <si>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</si>
  <si>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</si>
  <si>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</si>
  <si>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</si>
  <si>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</si>
  <si>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</si>
  <si>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</si>
  <si>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</si>
  <si>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</si>
  <si>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</si>
  <si>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</si>
  <si>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</si>
  <si>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</si>
  <si>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</si>
  <si>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</si>
  <si>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</si>
  <si>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</si>
  <si>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</si>
  <si>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</si>
  <si>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</si>
  <si>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</si>
  <si>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</si>
  <si>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</si>
  <si>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</si>
  <si>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</si>
  <si>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</si>
  <si>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</si>
  <si>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</si>
  <si>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</si>
  <si>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</si>
  <si>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</si>
  <si>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</si>
  <si>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</si>
  <si>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</si>
  <si>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</si>
  <si>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</si>
  <si>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</si>
  <si>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</si>
  <si>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</si>
  <si>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</si>
  <si>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</si>
  <si>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</si>
  <si>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</si>
  <si>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</si>
  <si>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</si>
  <si>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</si>
  <si>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</si>
  <si>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</si>
  <si>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</si>
  <si>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</si>
  <si>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</si>
  <si>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</si>
  <si>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</si>
  <si>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</si>
  <si>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</si>
  <si>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</si>
  <si>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</si>
  <si>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</si>
  <si>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</si>
  <si>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</si>
  <si>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</si>
  <si>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</si>
  <si>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</si>
  <si>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</si>
  <si>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</si>
  <si>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</si>
  <si>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</si>
  <si>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</si>
  <si>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</si>
  <si>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</si>
  <si>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</si>
  <si>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</si>
  <si>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</si>
  <si>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</si>
  <si>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</si>
  <si>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</si>
  <si>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</si>
  <si>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</si>
  <si>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</si>
  <si>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</si>
  <si>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</si>
  <si>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</si>
  <si>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</si>
  <si>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</si>
  <si>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</si>
  <si>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</si>
  <si>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</si>
  <si>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</si>
  <si>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</si>
  <si>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</si>
  <si>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</si>
  <si>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</si>
  <si>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</si>
  <si>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</si>
  <si>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</si>
  <si>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</si>
  <si>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</si>
  <si>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</si>
  <si>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</si>
  <si>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</si>
  <si>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</si>
  <si>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</si>
  <si>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</si>
  <si>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</si>
  <si>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</si>
  <si>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</si>
  <si>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</si>
  <si>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</si>
  <si>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</si>
  <si>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</si>
  <si>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</si>
  <si>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</si>
  <si>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</si>
  <si>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</si>
  <si>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</si>
  <si>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</si>
  <si>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</si>
  <si>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</si>
  <si>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</si>
  <si>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</si>
  <si>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</si>
  <si>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</si>
  <si>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</si>
  <si>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</si>
  <si>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</si>
  <si>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</si>
  <si>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</si>
  <si>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</si>
  <si>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</si>
  <si>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</si>
  <si>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</si>
  <si>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</si>
  <si>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</si>
  <si>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</si>
  <si>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</si>
  <si>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</si>
  <si>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</si>
  <si>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</si>
  <si>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</si>
  <si>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</si>
  <si>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</si>
  <si>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</si>
  <si>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</si>
  <si>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</si>
  <si>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</si>
  <si>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</si>
  <si>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</si>
  <si>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</si>
  <si>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</si>
  <si>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</si>
  <si>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</si>
  <si>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</si>
  <si>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</si>
  <si>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</si>
  <si>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</si>
  <si>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</si>
  <si>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</si>
  <si>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</si>
  <si>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</si>
  <si>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</si>
  <si>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</si>
  <si>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</si>
  <si>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</si>
  <si>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</si>
  <si>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</si>
  <si>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</si>
  <si>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</si>
  <si>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</si>
  <si>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</si>
  <si>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</si>
  <si>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</si>
  <si>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</si>
  <si>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</si>
  <si>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</si>
  <si>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</si>
  <si>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</si>
  <si>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</si>
  <si>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</si>
  <si>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</si>
  <si>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</si>
  <si>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</si>
  <si>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</si>
  <si>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</si>
  <si>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</si>
  <si>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</si>
  <si>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</si>
  <si>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</si>
  <si>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</si>
  <si>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</si>
  <si>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</si>
  <si>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</si>
  <si>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</si>
  <si>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</si>
  <si>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</si>
  <si>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</si>
  <si>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</si>
  <si>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</si>
  <si>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</si>
  <si>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</si>
  <si>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</si>
  <si>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</si>
  <si>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</si>
  <si>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</si>
  <si>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</si>
  <si>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</si>
  <si>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</si>
  <si>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</si>
  <si>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</si>
  <si>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</si>
  <si>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</si>
  <si>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</si>
  <si>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</si>
  <si>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</si>
  <si>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</si>
  <si>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</si>
  <si>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</si>
  <si>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</si>
  <si>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</si>
  <si>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</si>
  <si>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</si>
  <si>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</si>
  <si>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</si>
  <si>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</si>
  <si>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</si>
  <si>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</si>
  <si>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</si>
  <si>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</si>
  <si>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</si>
  <si>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</si>
  <si>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</si>
  <si>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</si>
  <si>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</si>
  <si>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</si>
  <si>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</si>
  <si>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</si>
  <si>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</si>
  <si>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</si>
  <si>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</si>
  <si>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</si>
  <si>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</si>
  <si>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</si>
  <si>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</si>
  <si>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</si>
  <si>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</si>
  <si>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</si>
  <si>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</si>
  <si>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</si>
  <si>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</si>
  <si>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</si>
  <si>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</si>
  <si>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</si>
  <si>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</si>
  <si>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</si>
  <si>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</si>
  <si>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</si>
  <si>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</si>
  <si>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</si>
  <si>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</si>
  <si>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</si>
  <si>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</si>
  <si>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</si>
  <si>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</si>
  <si>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</si>
  <si>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</si>
  <si>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</si>
  <si>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</si>
  <si>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</si>
  <si>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</si>
  <si>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</si>
  <si>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</si>
  <si>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</si>
  <si>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</si>
  <si>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</si>
  <si>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</si>
  <si>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</si>
  <si>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</si>
  <si>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</si>
  <si>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</si>
  <si>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</si>
  <si>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</si>
  <si>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</si>
  <si>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</si>
  <si>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</si>
  <si>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</si>
  <si>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</si>
  <si>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</si>
  <si>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</si>
  <si>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</si>
  <si>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</si>
  <si>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</si>
  <si>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</si>
  <si>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</si>
  <si>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</si>
  <si>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</si>
  <si>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</si>
  <si>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</si>
  <si>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</si>
  <si>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</si>
  <si>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</si>
  <si>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</si>
  <si>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</si>
  <si>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</si>
  <si>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</si>
  <si>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</si>
  <si>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</si>
  <si>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</si>
  <si>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</si>
  <si>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</si>
  <si>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</si>
  <si>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</si>
  <si>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</si>
  <si>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</si>
  <si>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</si>
  <si>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</si>
  <si>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</si>
  <si>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</si>
  <si>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</si>
  <si>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</si>
  <si>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</si>
  <si>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</si>
  <si>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</si>
  <si>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</si>
  <si>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</si>
  <si>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</si>
  <si>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</si>
  <si>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</si>
  <si>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</si>
  <si>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</si>
  <si>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</si>
  <si>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</si>
  <si>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</si>
  <si>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</si>
  <si>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</si>
  <si>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</si>
  <si>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</si>
  <si>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</si>
  <si>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</si>
  <si>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</si>
  <si>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</si>
  <si>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</si>
  <si>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</si>
  <si>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</si>
  <si>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</si>
  <si>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</si>
  <si>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</si>
  <si>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</si>
  <si>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</si>
  <si>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</si>
  <si>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</si>
  <si>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</si>
  <si>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</si>
  <si>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</si>
  <si>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</si>
  <si>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</si>
  <si>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</si>
  <si>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</si>
  <si>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</si>
  <si>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</si>
  <si>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</si>
  <si>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</si>
  <si>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</si>
  <si>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</si>
  <si>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</si>
  <si>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</si>
  <si>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</si>
  <si>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</si>
  <si>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</si>
  <si>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</si>
  <si>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</si>
  <si>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</si>
  <si>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</si>
  <si>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</si>
  <si>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</si>
  <si>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</si>
  <si>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</si>
  <si>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</si>
  <si>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</si>
  <si>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</si>
  <si>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</si>
  <si>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</si>
  <si>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</si>
  <si>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</si>
  <si>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</si>
  <si>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</si>
  <si>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</si>
  <si>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</si>
  <si>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</si>
  <si>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</si>
  <si>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</si>
  <si>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</si>
  <si>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</si>
  <si>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</si>
  <si>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</si>
  <si>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</si>
  <si>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</si>
  <si>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</si>
  <si>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</si>
  <si>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</si>
  <si>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</si>
  <si>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</si>
  <si>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</si>
  <si>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</si>
  <si>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</si>
  <si>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</si>
  <si>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</si>
  <si>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</si>
  <si>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</si>
  <si>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</si>
  <si>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</si>
  <si>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</si>
  <si>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</si>
  <si>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</si>
  <si>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</si>
  <si>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</si>
  <si>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</si>
  <si>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</si>
  <si>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</si>
  <si>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</si>
  <si>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</si>
  <si>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</si>
  <si>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</si>
  <si>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</si>
  <si>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</si>
  <si>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</si>
  <si>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</si>
  <si>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</si>
  <si>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</si>
  <si>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</si>
  <si>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</si>
  <si>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</si>
  <si>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</si>
  <si>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</si>
  <si>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</si>
  <si>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</si>
  <si>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</si>
  <si>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</si>
  <si>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</si>
  <si>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</si>
  <si>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</si>
  <si>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</si>
  <si>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</si>
  <si>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</si>
  <si>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</si>
  <si>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</si>
  <si>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</si>
  <si>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</si>
  <si>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</si>
  <si>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</si>
  <si>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</si>
  <si>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</si>
  <si>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</si>
  <si>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</si>
  <si>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</si>
  <si>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</si>
  <si>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</si>
  <si>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</si>
  <si>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</si>
  <si>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</si>
  <si>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</si>
  <si>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</si>
  <si>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</si>
  <si>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</si>
  <si>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</si>
  <si>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</si>
  <si>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</si>
  <si>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</si>
  <si>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</si>
  <si>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</si>
  <si>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</si>
  <si>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</si>
  <si>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</si>
  <si>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</si>
  <si>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</si>
  <si>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</si>
  <si>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</si>
  <si>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</si>
  <si>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</si>
  <si>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</si>
  <si>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</si>
  <si>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</si>
  <si>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</si>
  <si>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</si>
  <si>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</si>
  <si>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</si>
  <si>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</si>
  <si>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</si>
  <si>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</si>
  <si>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</si>
  <si>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</si>
  <si>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</si>
  <si>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</si>
  <si>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</si>
  <si>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</si>
  <si>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</si>
  <si>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</si>
  <si>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</si>
  <si>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</si>
  <si>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</si>
  <si>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</si>
  <si>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</si>
  <si>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</si>
  <si>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</si>
  <si>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</si>
  <si>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</si>
  <si>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</si>
  <si>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</si>
  <si>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</si>
  <si>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</si>
  <si>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</si>
  <si>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</si>
  <si>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</si>
  <si>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</si>
  <si>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</si>
  <si>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</si>
  <si>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</si>
  <si>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</si>
  <si>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</si>
  <si>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</si>
  <si>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</si>
  <si>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</si>
  <si>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</si>
  <si>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</si>
  <si>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</si>
  <si>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</si>
  <si>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</si>
  <si>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</si>
  <si>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</si>
  <si>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</si>
  <si>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</si>
  <si>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</si>
  <si>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</si>
  <si>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</si>
  <si>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</si>
  <si>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</si>
  <si>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</si>
  <si>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</si>
  <si>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</si>
  <si>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</si>
  <si>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</si>
  <si>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</si>
  <si>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</si>
  <si>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</si>
  <si>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</si>
  <si>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</si>
  <si>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</si>
  <si>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</si>
  <si>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</si>
  <si>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</si>
  <si>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</si>
  <si>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</si>
  <si>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</si>
  <si>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</si>
  <si>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</si>
  <si>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</si>
  <si>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</si>
  <si>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</si>
  <si>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</si>
  <si>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</si>
  <si>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</si>
  <si>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</si>
  <si>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</si>
  <si>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</si>
  <si>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</si>
  <si>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</si>
  <si>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</si>
  <si>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</si>
  <si>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</si>
  <si>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</si>
  <si>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</si>
  <si>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</si>
  <si>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</si>
  <si>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</si>
  <si>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</si>
  <si>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</si>
  <si>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</si>
  <si>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</si>
  <si>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</si>
  <si>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</si>
  <si>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</si>
  <si>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</si>
  <si>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</si>
  <si>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</si>
  <si>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</si>
  <si>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</si>
  <si>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</si>
  <si>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</si>
  <si>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</si>
  <si>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</si>
  <si>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</si>
  <si>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</si>
  <si>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</si>
  <si>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</si>
  <si>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</si>
  <si>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</si>
  <si>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</si>
  <si>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</si>
  <si>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</si>
  <si>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</si>
  <si>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</si>
  <si>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</si>
  <si>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</si>
  <si>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</si>
  <si>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</si>
  <si>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</si>
  <si>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</si>
  <si>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</si>
  <si>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</si>
  <si>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</si>
  <si>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</si>
  <si>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</si>
  <si>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</si>
  <si>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</si>
  <si>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</si>
  <si>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</si>
  <si>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</si>
  <si>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</si>
  <si>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</si>
  <si>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</si>
  <si>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</si>
  <si>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</si>
  <si>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</si>
  <si>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</si>
  <si>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</si>
  <si>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</si>
  <si>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</si>
  <si>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</si>
  <si>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</si>
  <si>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</si>
  <si>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</si>
  <si>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</si>
  <si>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</si>
  <si>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</si>
  <si>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</si>
  <si>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</si>
  <si>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</si>
  <si>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</si>
  <si>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</si>
  <si>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</si>
  <si>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</si>
  <si>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</si>
  <si>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</si>
  <si>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</si>
  <si>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</si>
  <si>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</si>
  <si>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</si>
  <si>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</si>
  <si>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</si>
  <si>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</si>
  <si>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</si>
  <si>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</si>
  <si>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</si>
  <si>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</si>
  <si>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</si>
  <si>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</si>
  <si>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</si>
  <si>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</si>
  <si>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</si>
  <si>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</si>
  <si>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</si>
  <si>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</si>
  <si>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</si>
  <si>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</si>
  <si>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</si>
  <si>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</si>
  <si>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</si>
  <si>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</si>
  <si>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</si>
  <si>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</si>
  <si>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</si>
  <si>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</si>
  <si>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</si>
  <si>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</si>
  <si>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</si>
  <si>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</si>
  <si>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</si>
  <si>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</si>
  <si>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</si>
  <si>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</si>
  <si>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</si>
  <si>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</si>
  <si>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</si>
  <si>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</si>
  <si>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</si>
  <si>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</si>
  <si>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</si>
  <si>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</si>
  <si>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</si>
  <si>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</si>
  <si>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</si>
  <si>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</si>
  <si>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</si>
  <si>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</si>
  <si>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</si>
  <si>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</si>
  <si>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</si>
  <si>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</si>
  <si>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</si>
  <si>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</si>
  <si>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</si>
  <si>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</si>
  <si>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</si>
  <si>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</si>
  <si>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</si>
  <si>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</si>
  <si>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</si>
  <si>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</si>
  <si>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</si>
  <si>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</si>
  <si>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</si>
  <si>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</si>
  <si>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</si>
  <si>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</si>
  <si>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</si>
  <si>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</si>
  <si>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</si>
  <si>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</si>
  <si>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</si>
  <si>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</si>
  <si>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</si>
  <si>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</si>
  <si>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</si>
  <si>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</si>
  <si>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</si>
  <si>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</si>
  <si>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</si>
  <si>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</si>
  <si>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</si>
  <si>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</si>
  <si>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</si>
  <si>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</si>
  <si>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</si>
  <si>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</si>
  <si>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</si>
  <si>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</si>
  <si>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</si>
  <si>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</si>
  <si>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</si>
  <si>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</si>
  <si>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</si>
  <si>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</si>
  <si>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</si>
  <si>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</si>
  <si>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</si>
  <si>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</si>
  <si>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</si>
  <si>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</si>
  <si>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</si>
  <si>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</si>
  <si>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</si>
  <si>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</si>
  <si>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</si>
  <si>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</si>
  <si>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</si>
  <si>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</si>
  <si>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</si>
  <si>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</si>
  <si>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</si>
  <si>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</si>
  <si>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</si>
  <si>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</si>
  <si>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</si>
  <si>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</si>
  <si>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</si>
  <si>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</si>
  <si>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</si>
  <si>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</si>
  <si>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</si>
  <si>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</si>
  <si>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</si>
  <si>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</si>
  <si>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</si>
  <si>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</si>
  <si>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</si>
  <si>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</si>
  <si>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</si>
  <si>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</si>
  <si>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</si>
  <si>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</si>
  <si>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</si>
  <si>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</si>
  <si>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</si>
  <si>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</si>
  <si>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</si>
  <si>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</si>
  <si>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</si>
  <si>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</si>
  <si>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</si>
  <si>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</si>
  <si>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</si>
  <si>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</si>
  <si>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</si>
  <si>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</si>
  <si>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</si>
  <si>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</si>
  <si>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</si>
  <si>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</si>
  <si>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</si>
  <si>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</si>
  <si>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</si>
  <si>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</si>
  <si>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</si>
  <si>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</si>
  <si>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</si>
  <si>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</si>
  <si>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</si>
  <si>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</si>
  <si>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</si>
  <si>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</si>
  <si>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</si>
  <si>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</si>
  <si>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</si>
  <si>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</si>
  <si>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</si>
  <si>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</si>
  <si>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</si>
  <si>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</si>
  <si>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</si>
  <si>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</si>
  <si>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</si>
  <si>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</si>
  <si>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</si>
  <si>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</si>
  <si>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</si>
  <si>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</si>
  <si>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</si>
  <si>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</si>
  <si>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</si>
  <si>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</si>
  <si>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</si>
  <si>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</si>
  <si>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</si>
  <si>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</si>
  <si>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</si>
  <si>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</si>
  <si>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</si>
  <si>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</si>
  <si>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</si>
  <si>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</si>
  <si>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</si>
  <si>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</si>
  <si>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</si>
  <si>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</si>
  <si>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</si>
  <si>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</si>
  <si>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</si>
  <si>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</si>
  <si>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</si>
  <si>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</si>
  <si>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</si>
  <si>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</si>
  <si>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</si>
  <si>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</si>
  <si>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</si>
  <si>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</si>
  <si>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</si>
  <si>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</si>
  <si>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</si>
  <si>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</si>
  <si>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</si>
  <si>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</si>
  <si>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</si>
  <si>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</si>
  <si>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</si>
  <si>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</si>
  <si>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</si>
  <si>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</si>
  <si>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</si>
  <si>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</si>
  <si>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</si>
  <si>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</si>
  <si>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</si>
  <si>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</si>
  <si>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</si>
  <si>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</si>
  <si>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</si>
  <si>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</si>
  <si>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</si>
  <si>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</si>
  <si>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</si>
  <si>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</si>
  <si>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</si>
  <si>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</si>
  <si>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</si>
  <si>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</si>
  <si>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</si>
  <si>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</si>
  <si>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</si>
  <si>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</si>
  <si>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</si>
  <si>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</si>
  <si>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</si>
  <si>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</si>
  <si>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</si>
  <si>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</si>
  <si>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</si>
  <si>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</si>
  <si>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</si>
  <si>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</si>
  <si>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</si>
  <si>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</si>
  <si>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</si>
  <si>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</si>
  <si>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</si>
  <si>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</si>
  <si>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</si>
  <si>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</si>
  <si>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</si>
  <si>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</si>
  <si>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</si>
  <si>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</si>
  <si>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</si>
  <si>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</si>
  <si>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</si>
  <si>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</si>
  <si>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</si>
  <si>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</si>
  <si>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</si>
  <si>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</si>
  <si>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</si>
  <si>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</si>
  <si>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</si>
  <si>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</si>
  <si>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</si>
  <si>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</si>
  <si>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</si>
  <si>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</si>
  <si>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</si>
  <si>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</si>
  <si>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</si>
  <si>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</si>
  <si>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</si>
  <si>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</si>
  <si>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</si>
  <si>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</si>
  <si>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</si>
  <si>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</si>
  <si>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</si>
  <si>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</si>
  <si>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</si>
  <si>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</si>
  <si>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</si>
  <si>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</si>
  <si>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</si>
  <si>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</si>
  <si>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</si>
  <si>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</si>
  <si>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</si>
  <si>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</si>
  <si>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</si>
  <si>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</si>
  <si>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</si>
  <si>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</si>
  <si>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</si>
  <si>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</si>
  <si>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</si>
  <si>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</si>
  <si>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</si>
  <si>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</si>
  <si>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</si>
  <si>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</si>
  <si>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</si>
  <si>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</si>
  <si>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</si>
  <si>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</si>
  <si>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</si>
  <si>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</si>
  <si>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</si>
  <si>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</si>
  <si>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</si>
  <si>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</si>
  <si>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</si>
  <si>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</si>
  <si>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</si>
  <si>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</si>
  <si>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</si>
  <si>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</si>
  <si>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</si>
  <si>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</si>
  <si>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</si>
  <si>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</si>
  <si>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</si>
  <si>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</si>
  <si>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</si>
  <si>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</si>
  <si>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</si>
  <si>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</si>
  <si>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</si>
  <si>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</si>
  <si>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</si>
  <si>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</si>
  <si>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</si>
  <si>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</si>
  <si>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</si>
  <si>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</si>
  <si>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</si>
  <si>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</si>
  <si>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</si>
  <si>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</si>
  <si>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</si>
  <si>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</si>
  <si>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</si>
  <si>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</si>
  <si>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</si>
  <si>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</si>
  <si>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</si>
  <si>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</si>
  <si>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</si>
  <si>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</si>
  <si>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</si>
  <si>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</si>
  <si>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</si>
  <si>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</si>
  <si>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</si>
  <si>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</si>
  <si>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</si>
  <si>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</si>
  <si>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</si>
  <si>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</si>
  <si>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</si>
  <si>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</si>
  <si>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</si>
  <si>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</si>
  <si>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</si>
  <si>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</si>
  <si>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</si>
  <si>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</si>
  <si>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</si>
  <si>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</si>
  <si>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</si>
  <si>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</si>
  <si>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</si>
  <si>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</si>
  <si>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</si>
  <si>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</si>
  <si>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</si>
  <si>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</si>
  <si>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</si>
  <si>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</si>
  <si>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</si>
  <si>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</si>
  <si>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</si>
  <si>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</si>
  <si>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</si>
  <si>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</si>
  <si>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</si>
  <si>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</si>
  <si>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</si>
  <si>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</si>
  <si>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</si>
  <si>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</si>
  <si>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</si>
  <si>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</si>
  <si>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</si>
  <si>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</si>
  <si>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</si>
  <si>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</si>
  <si>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</si>
  <si>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</si>
  <si>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</si>
  <si>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</si>
  <si>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</si>
  <si>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</si>
  <si>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</si>
  <si>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</si>
  <si>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</si>
  <si>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</si>
  <si>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</si>
  <si>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</si>
  <si>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</si>
  <si>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</si>
  <si>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</si>
  <si>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</si>
  <si>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</si>
  <si>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</si>
  <si>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</si>
  <si>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</si>
  <si>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</si>
  <si>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</si>
  <si>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</si>
  <si>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</si>
  <si>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</si>
  <si>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</si>
  <si>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</si>
  <si>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</si>
  <si>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</si>
  <si>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</si>
  <si>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</si>
  <si>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</si>
  <si>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</si>
  <si>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</si>
  <si>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</si>
  <si>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</si>
  <si>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</si>
  <si>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</si>
  <si>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</si>
  <si>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</si>
  <si>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</si>
  <si>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</si>
  <si>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</si>
  <si>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</si>
  <si>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</si>
  <si>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</si>
  <si>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</si>
  <si>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</si>
  <si>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</si>
  <si>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</si>
  <si>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</si>
  <si>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</si>
  <si>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</si>
  <si>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</si>
  <si>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</si>
  <si>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</si>
  <si>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</si>
  <si>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</si>
  <si>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</si>
  <si>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</si>
  <si>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</si>
  <si>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</si>
  <si>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</si>
  <si>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</si>
  <si>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</si>
  <si>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</si>
  <si>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</si>
  <si>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</si>
  <si>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</si>
  <si>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</si>
  <si>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</si>
  <si>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</si>
  <si>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</si>
  <si>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</si>
  <si>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</si>
  <si>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</si>
  <si>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</si>
  <si>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</si>
  <si>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</si>
  <si>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</si>
  <si>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</si>
  <si>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</si>
  <si>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</si>
  <si>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</si>
  <si>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</si>
  <si>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</si>
  <si>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</si>
  <si>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</si>
  <si>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</si>
  <si>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</si>
  <si>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</si>
  <si>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</si>
  <si>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</si>
  <si>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</si>
  <si>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</si>
  <si>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</si>
  <si>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</si>
  <si>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</si>
  <si>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</si>
  <si>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</si>
  <si>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</si>
  <si>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</si>
  <si>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</si>
  <si>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</si>
  <si>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</si>
  <si>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</si>
  <si>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</si>
  <si>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</si>
  <si>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</si>
  <si>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</si>
  <si>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</si>
  <si>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</si>
  <si>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</si>
  <si>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</si>
  <si>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</si>
  <si>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</si>
  <si>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</si>
  <si>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</si>
  <si>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</si>
  <si>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</si>
  <si>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</si>
  <si>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</si>
  <si>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</si>
  <si>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</si>
  <si>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</si>
  <si>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</si>
  <si>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</si>
  <si>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</si>
  <si>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</si>
  <si>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</si>
  <si>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</si>
  <si>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</si>
  <si>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</si>
  <si>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</si>
  <si>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</si>
  <si>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</si>
  <si>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</si>
  <si>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</si>
  <si>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</si>
  <si>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</si>
  <si>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</si>
  <si>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</si>
  <si>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</si>
  <si>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</si>
  <si>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</si>
  <si>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</si>
  <si>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</si>
  <si>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</si>
  <si>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</si>
  <si>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</si>
  <si>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</si>
  <si>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</si>
  <si>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</si>
  <si>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</si>
  <si>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</si>
  <si>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</si>
  <si>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</si>
  <si>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</si>
  <si>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</si>
  <si>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</si>
  <si>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</si>
  <si>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</si>
  <si>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</si>
  <si>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</si>
  <si>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</si>
  <si>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</si>
  <si>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</si>
  <si>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</si>
  <si>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</si>
  <si>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</si>
  <si>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</si>
  <si>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</si>
  <si>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</si>
  <si>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</si>
  <si>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</si>
  <si>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</si>
  <si>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</si>
  <si>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</si>
  <si>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</si>
  <si>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</si>
  <si>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</si>
  <si>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</si>
  <si>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</si>
  <si>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</si>
  <si>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</si>
  <si>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</si>
  <si>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</si>
  <si>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</si>
  <si>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</si>
  <si>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</si>
  <si>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</si>
  <si>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</si>
  <si>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</si>
  <si>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</si>
  <si>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</si>
  <si>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</si>
  <si>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</si>
  <si>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</si>
  <si>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</si>
  <si>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</si>
  <si>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</si>
  <si>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</si>
  <si>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</si>
  <si>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</si>
  <si>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</si>
  <si>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</si>
  <si>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</si>
  <si>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</si>
  <si>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</si>
  <si>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</si>
  <si>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</si>
  <si>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</si>
  <si>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</si>
  <si>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</si>
  <si>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</si>
  <si>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</si>
  <si>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</si>
  <si>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</si>
  <si>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</si>
  <si>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</si>
  <si>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</si>
  <si>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</si>
  <si>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</si>
  <si>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</si>
  <si>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</si>
  <si>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</si>
  <si>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</si>
  <si>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</si>
  <si>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</si>
  <si>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</si>
  <si>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</si>
  <si>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</si>
  <si>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</si>
  <si>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</si>
  <si>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</si>
  <si>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</si>
  <si>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</si>
  <si>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</si>
  <si>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</si>
  <si>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</si>
  <si>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</si>
  <si>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</si>
  <si>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</si>
  <si>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</si>
  <si>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</si>
  <si>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</si>
  <si>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</si>
  <si>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</si>
  <si>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</si>
  <si>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</si>
  <si>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</si>
  <si>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</si>
  <si>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</si>
  <si>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</si>
  <si>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</si>
  <si>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</si>
  <si>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</si>
  <si>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</si>
  <si>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</si>
  <si>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</si>
  <si>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</si>
  <si>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</si>
  <si>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</si>
  <si>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</si>
  <si>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</si>
  <si>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</si>
  <si>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</si>
  <si>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</si>
  <si>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</si>
  <si>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</si>
  <si>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</si>
  <si>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</si>
  <si>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</si>
  <si>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</si>
  <si>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</si>
  <si>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</si>
  <si>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</si>
  <si>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</si>
  <si>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</si>
  <si>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</si>
  <si>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</si>
  <si>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</si>
  <si>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</si>
  <si>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</si>
  <si>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</si>
  <si>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</si>
  <si>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</si>
  <si>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</si>
  <si>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</si>
  <si>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</si>
  <si>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</si>
  <si>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</si>
  <si>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</si>
  <si>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</si>
  <si>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</si>
  <si>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</si>
  <si>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</si>
  <si>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</si>
  <si>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</si>
  <si>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</si>
  <si>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</si>
  <si>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</si>
  <si>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</si>
  <si>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</si>
  <si>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</si>
  <si>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</si>
  <si>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</si>
  <si>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</si>
  <si>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</si>
  <si>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</si>
  <si>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</si>
  <si>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</si>
  <si>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</si>
  <si>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</si>
  <si>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</si>
  <si>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</si>
  <si>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</si>
  <si>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</si>
  <si>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</si>
  <si>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</si>
  <si>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</si>
  <si>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</si>
  <si>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</si>
  <si>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</si>
  <si>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</si>
  <si>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</si>
  <si>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</si>
  <si>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</si>
  <si>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</si>
  <si>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</si>
  <si>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</si>
  <si>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</si>
  <si>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</si>
  <si>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</si>
  <si>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</si>
  <si>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</si>
  <si>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</si>
  <si>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</si>
  <si>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</si>
  <si>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</si>
  <si>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</si>
  <si>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</si>
  <si>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</si>
  <si>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</si>
  <si>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</si>
  <si>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</si>
  <si>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</si>
  <si>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</si>
  <si>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</si>
  <si>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</si>
  <si>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</si>
  <si>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</si>
  <si>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</si>
  <si>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</si>
  <si>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</si>
  <si>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</si>
  <si>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</si>
  <si>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</si>
  <si>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</si>
  <si>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</si>
  <si>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</si>
  <si>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</si>
  <si>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</si>
  <si>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</si>
  <si>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</si>
  <si>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</si>
  <si>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</si>
  <si>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</si>
  <si>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</si>
  <si>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</si>
  <si>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</si>
  <si>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</si>
  <si>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</si>
  <si>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</si>
  <si>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</si>
  <si>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</si>
  <si>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</si>
  <si>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</si>
  <si>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</si>
  <si>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</si>
  <si>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</si>
  <si>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</si>
  <si>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</si>
  <si>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</si>
  <si>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</si>
  <si>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</si>
  <si>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</si>
  <si>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</si>
  <si>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</si>
  <si>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</si>
  <si>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</si>
  <si>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</si>
  <si>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</si>
  <si>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</si>
  <si>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</si>
  <si>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</si>
  <si>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</si>
  <si>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</si>
  <si>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</si>
  <si>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</si>
  <si>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</si>
  <si>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</si>
  <si>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</si>
  <si>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</si>
  <si>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</si>
  <si>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</si>
  <si>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</si>
  <si>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</si>
  <si>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</si>
  <si>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</si>
  <si>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</si>
  <si>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</si>
  <si>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</si>
  <si>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</si>
  <si>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</si>
  <si>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</si>
  <si>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</si>
  <si>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</si>
  <si>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</si>
  <si>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</si>
  <si>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</si>
  <si>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</si>
  <si>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</si>
  <si>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</si>
  <si>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</si>
  <si>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</si>
  <si>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</si>
  <si>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</si>
  <si>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</si>
  <si>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</si>
  <si>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</si>
  <si>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</si>
  <si>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</si>
  <si>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</si>
  <si>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</si>
  <si>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</si>
  <si>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</si>
  <si>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</si>
  <si>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</si>
  <si>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</si>
  <si>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</si>
  <si>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</si>
  <si>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</si>
  <si>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</si>
  <si>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</si>
  <si>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</si>
  <si>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</si>
  <si>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</si>
  <si>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</si>
  <si>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</si>
  <si>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</si>
  <si>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</si>
  <si>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</si>
  <si>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</si>
  <si>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</si>
  <si>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</si>
  <si>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</si>
  <si>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</si>
  <si>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</si>
  <si>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</si>
  <si>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</si>
  <si>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</si>
  <si>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</si>
  <si>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</si>
  <si>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</si>
  <si>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</si>
  <si>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</si>
  <si>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</si>
  <si>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</si>
  <si>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</si>
  <si>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</si>
  <si>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</si>
  <si>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</si>
  <si>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</si>
  <si>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</si>
  <si>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</si>
  <si>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</si>
  <si>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</si>
  <si>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</si>
  <si>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</si>
  <si>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</si>
  <si>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</si>
  <si>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</si>
  <si>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</si>
  <si>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</si>
  <si>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</si>
  <si>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</si>
  <si>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</si>
  <si>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</si>
  <si>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</si>
  <si>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</si>
  <si>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</si>
  <si>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</si>
  <si>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</si>
  <si>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</si>
  <si>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</si>
  <si>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</si>
  <si>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</si>
  <si>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</si>
  <si>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</si>
  <si>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</si>
  <si>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</si>
  <si>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</si>
  <si>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</si>
  <si>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</si>
  <si>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</si>
  <si>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</si>
  <si>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</si>
  <si>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</si>
  <si>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</si>
  <si>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</si>
  <si>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</si>
  <si>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</si>
  <si>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</si>
  <si>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</si>
  <si>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</si>
  <si>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</si>
  <si>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</si>
  <si>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</si>
  <si>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</si>
  <si>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</si>
  <si>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</si>
  <si>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</si>
  <si>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</si>
  <si>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</si>
  <si>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</si>
  <si>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</si>
  <si>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</si>
  <si>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</si>
  <si>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</si>
  <si>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</si>
  <si>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</si>
  <si>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</si>
  <si>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</si>
  <si>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</si>
  <si>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</si>
  <si>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</si>
  <si>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</si>
  <si>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</si>
  <si>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</si>
  <si>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</si>
  <si>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</si>
  <si>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</si>
  <si>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</si>
  <si>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</si>
  <si>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</si>
  <si>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</si>
  <si>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</si>
  <si>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</si>
  <si>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</si>
  <si>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</si>
  <si>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</si>
  <si>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</si>
  <si>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</si>
  <si>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</si>
  <si>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</si>
  <si>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</si>
  <si>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</si>
  <si>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</si>
  <si>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</si>
  <si>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</si>
  <si>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</si>
  <si>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</si>
  <si>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</si>
  <si>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</si>
  <si>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</si>
  <si>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</si>
  <si>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</si>
  <si>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</si>
  <si>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</si>
  <si>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</si>
  <si>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</si>
  <si>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</si>
  <si>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</si>
  <si>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</si>
  <si>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</si>
  <si>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</si>
  <si>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</si>
  <si>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</si>
  <si>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</si>
  <si>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</si>
  <si>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</si>
  <si>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</si>
  <si>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</si>
  <si>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</si>
  <si>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</si>
  <si>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</si>
  <si>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</si>
  <si>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</si>
  <si>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</si>
  <si>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</si>
  <si>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</si>
  <si>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</si>
  <si>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</si>
  <si>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</si>
  <si>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</si>
  <si>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</si>
  <si>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</si>
  <si>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</si>
  <si>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</si>
  <si>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</si>
  <si>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</si>
  <si>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</si>
  <si>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</si>
  <si>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</si>
  <si>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</si>
  <si>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</si>
  <si>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</si>
  <si>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</si>
  <si>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</si>
  <si>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</si>
  <si>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</si>
  <si>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</si>
  <si>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</si>
  <si>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</si>
  <si>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</si>
  <si>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</si>
  <si>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</si>
  <si>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</si>
  <si>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</si>
  <si>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</si>
  <si>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</si>
  <si>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</si>
  <si>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</si>
  <si>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</si>
  <si>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</si>
  <si>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</si>
  <si>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</si>
  <si>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</si>
  <si>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</si>
  <si>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</si>
  <si>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</si>
  <si>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</si>
  <si>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</si>
  <si>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</si>
  <si>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</si>
  <si>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</si>
  <si>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</si>
  <si>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</si>
  <si>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</si>
  <si>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</si>
  <si>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</si>
  <si>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</si>
  <si>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</si>
  <si>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</si>
  <si>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</si>
  <si>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</si>
  <si>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</si>
  <si>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</si>
  <si>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</si>
  <si>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</si>
  <si>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</si>
  <si>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</si>
  <si>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</si>
  <si>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</si>
  <si>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</si>
  <si>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</si>
  <si>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</si>
  <si>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</si>
  <si>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</si>
  <si>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</si>
  <si>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</si>
  <si>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</si>
  <si>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</si>
  <si>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</si>
  <si>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</si>
  <si>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</si>
  <si>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</si>
  <si>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</si>
  <si>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</si>
  <si>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</si>
  <si>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</si>
  <si>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</si>
  <si>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</si>
  <si>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</si>
  <si>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</si>
  <si>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</si>
  <si>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</si>
  <si>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</si>
  <si>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</si>
  <si>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</si>
  <si>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</si>
  <si>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</si>
  <si>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</si>
  <si>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</si>
  <si>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</si>
  <si>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</si>
  <si>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</si>
  <si>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</si>
  <si>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</si>
  <si>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</si>
  <si>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</si>
  <si>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</si>
  <si>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</si>
  <si>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</si>
  <si>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</si>
  <si>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</si>
  <si>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</si>
  <si>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</si>
  <si>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</si>
  <si>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</si>
  <si>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</si>
  <si>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</si>
  <si>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</si>
  <si>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</si>
  <si>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</si>
  <si>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</si>
  <si>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</si>
  <si>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</si>
  <si>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</si>
  <si>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</si>
  <si>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</si>
  <si>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</si>
  <si>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</si>
  <si>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</si>
  <si>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</si>
  <si>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</si>
  <si>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</si>
  <si>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</si>
  <si>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</si>
  <si>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</si>
  <si>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</si>
  <si>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</si>
  <si>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</si>
  <si>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</si>
  <si>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</si>
  <si>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</si>
  <si>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</si>
  <si>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</si>
  <si>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</si>
  <si>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</si>
  <si>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</si>
  <si>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</si>
  <si>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</si>
  <si>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</si>
  <si>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</si>
  <si>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</si>
  <si>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</si>
  <si>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</si>
  <si>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</si>
  <si>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</si>
  <si>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</si>
  <si>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</si>
  <si>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</si>
  <si>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</si>
  <si>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</si>
  <si>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</si>
  <si>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</si>
  <si>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</si>
  <si>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</si>
  <si>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</si>
  <si>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</si>
  <si>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</si>
  <si>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</si>
  <si>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</si>
  <si>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</si>
  <si>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</si>
  <si>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</si>
  <si>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</si>
  <si>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</si>
  <si>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</si>
  <si>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</si>
  <si>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</si>
  <si>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</si>
  <si>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</si>
  <si>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</si>
  <si>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</si>
  <si>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</si>
  <si>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</si>
  <si>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</si>
  <si>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</si>
  <si>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</si>
  <si>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</si>
  <si>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</si>
  <si>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</si>
  <si>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</si>
  <si>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</si>
  <si>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</si>
  <si>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</si>
  <si>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</si>
  <si>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</si>
  <si>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</si>
  <si>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</si>
  <si>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</si>
  <si>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</si>
  <si>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</si>
  <si>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</si>
  <si>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</si>
  <si>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</si>
  <si>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</si>
  <si>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</si>
  <si>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</si>
  <si>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</si>
  <si>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</si>
  <si>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</si>
  <si>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</si>
  <si>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</si>
  <si>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</si>
  <si>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</si>
  <si>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</si>
  <si>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</si>
  <si>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</si>
  <si>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</si>
  <si>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</si>
  <si>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</si>
  <si>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</si>
  <si>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</si>
  <si>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</si>
  <si>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</si>
  <si>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</si>
  <si>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</si>
  <si>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</si>
  <si>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</si>
  <si>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</si>
  <si>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</si>
  <si>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</si>
  <si>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</si>
  <si>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</si>
  <si>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</si>
  <si>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</si>
  <si>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</si>
  <si>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</si>
  <si>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</si>
  <si>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</si>
  <si>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</si>
  <si>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</si>
  <si>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</si>
  <si>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</si>
  <si>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</si>
  <si>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</si>
  <si>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</si>
  <si>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</si>
  <si>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</si>
  <si>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</si>
  <si>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</si>
  <si>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</si>
  <si>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</si>
  <si>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</si>
  <si>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</si>
  <si>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</si>
  <si>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</si>
  <si>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</si>
  <si>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</si>
  <si>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</si>
  <si>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</si>
  <si>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</si>
  <si>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</si>
  <si>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</si>
  <si>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</si>
  <si>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</si>
  <si>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</si>
  <si>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</si>
  <si>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</si>
  <si>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</si>
  <si>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</si>
  <si>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</si>
  <si>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</si>
  <si>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</si>
  <si>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</si>
  <si>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</si>
  <si>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</si>
  <si>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</si>
  <si>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</si>
  <si>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</si>
  <si>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</si>
  <si>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</si>
  <si>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</si>
  <si>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</si>
  <si>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</si>
  <si>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</si>
  <si>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</si>
  <si>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</si>
  <si>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</si>
  <si>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</si>
  <si>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</si>
  <si>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</si>
  <si>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</si>
  <si>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</si>
  <si>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</si>
  <si>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</si>
  <si>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</si>
  <si>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</si>
  <si>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</si>
  <si>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</si>
  <si>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</si>
  <si>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</si>
  <si>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</si>
  <si>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</si>
  <si>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</si>
  <si>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</si>
  <si>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</si>
  <si>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</si>
  <si>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</si>
  <si>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</si>
  <si>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</si>
  <si>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</si>
  <si>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</si>
  <si>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</si>
  <si>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</si>
  <si>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</si>
  <si>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</si>
  <si>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</si>
  <si>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</si>
  <si>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</si>
  <si>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</si>
  <si>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</si>
  <si>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</si>
  <si>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</si>
  <si>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</si>
  <si>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</si>
  <si>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</si>
  <si>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</si>
  <si>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</si>
  <si>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</si>
  <si>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</si>
  <si>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</si>
  <si>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</si>
  <si>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</si>
  <si>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</si>
  <si>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</si>
  <si>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</si>
  <si>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</si>
  <si>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</si>
  <si>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</si>
  <si>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</si>
  <si>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</si>
  <si>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</si>
  <si>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</si>
  <si>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</si>
  <si>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</si>
  <si>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</si>
  <si>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</si>
  <si>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</si>
  <si>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</si>
  <si>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</si>
  <si>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</si>
  <si>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</si>
  <si>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</si>
  <si>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</si>
  <si>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</si>
  <si>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</si>
  <si>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</si>
  <si>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</si>
  <si>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</si>
  <si>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</si>
  <si>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</si>
  <si>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</si>
  <si>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</si>
  <si>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</si>
  <si>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</si>
  <si>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</si>
  <si>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</si>
  <si>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</si>
  <si>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</si>
  <si>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</si>
  <si>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</si>
  <si>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</si>
  <si>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</si>
  <si>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</si>
  <si>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</si>
  <si>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</si>
  <si>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</si>
  <si>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</si>
  <si>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</si>
  <si>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</si>
  <si>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</si>
  <si>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</si>
  <si>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</si>
  <si>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</si>
  <si>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</si>
  <si>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</si>
  <si>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</si>
  <si>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</si>
  <si>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</si>
  <si>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</si>
  <si>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</si>
  <si>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</si>
  <si>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</si>
  <si>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</si>
  <si>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</si>
  <si>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</si>
  <si>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</si>
  <si>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</si>
  <si>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</si>
  <si>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</si>
  <si>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</si>
  <si>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</si>
  <si>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</si>
  <si>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</si>
  <si>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</si>
  <si>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</si>
  <si>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</si>
  <si>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</si>
  <si>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</si>
  <si>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</si>
  <si>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</si>
  <si>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</si>
  <si>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</si>
  <si>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</si>
  <si>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</si>
  <si>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</si>
  <si>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</si>
  <si>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</si>
  <si>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</si>
  <si>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</si>
  <si>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</si>
  <si>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</si>
  <si>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</si>
  <si>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</si>
  <si>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</si>
  <si>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</si>
  <si>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</si>
  <si>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</si>
  <si>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</si>
  <si>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</si>
  <si>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</si>
  <si>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</si>
  <si>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</si>
  <si>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</si>
  <si>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</si>
  <si>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</si>
  <si>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</si>
  <si>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</si>
  <si>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</si>
  <si>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</si>
  <si>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</si>
  <si>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</si>
  <si>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</si>
  <si>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</si>
  <si>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</si>
  <si>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</si>
  <si>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</si>
  <si>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</si>
  <si>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</si>
  <si>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</si>
  <si>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</si>
  <si>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</si>
  <si>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</si>
  <si>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</si>
  <si>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</si>
  <si>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</si>
  <si>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</si>
  <si>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</si>
  <si>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</si>
  <si>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</si>
  <si>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</si>
  <si>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</si>
  <si>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</si>
  <si>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</si>
  <si>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</si>
  <si>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</si>
  <si>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</si>
  <si>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</si>
  <si>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</si>
  <si>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</si>
  <si>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</si>
  <si>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</si>
  <si>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</si>
  <si>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</si>
  <si>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</si>
  <si>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</si>
  <si>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</si>
  <si>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</si>
  <si>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</si>
  <si>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</si>
  <si>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</si>
  <si>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</si>
  <si>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</si>
  <si>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</si>
  <si>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</si>
  <si>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</si>
  <si>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</si>
  <si>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</si>
  <si>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</si>
  <si>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</si>
  <si>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</si>
  <si>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</si>
  <si>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</si>
  <si>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</si>
  <si>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</si>
  <si>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</si>
  <si>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</si>
  <si>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</si>
  <si>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</si>
  <si>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</si>
  <si>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</si>
  <si>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</si>
  <si>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</si>
  <si>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</si>
  <si>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</si>
  <si>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</si>
  <si>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</si>
  <si>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</si>
  <si>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</si>
  <si>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</si>
  <si>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</si>
  <si>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</si>
  <si>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</si>
  <si>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</si>
  <si>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</si>
  <si>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</si>
  <si>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</si>
  <si>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</si>
  <si>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</si>
  <si>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</si>
  <si>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</si>
  <si>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</si>
  <si>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</si>
  <si>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</si>
  <si>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</si>
  <si>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</si>
  <si>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</si>
  <si>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</si>
  <si>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</si>
  <si>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</si>
  <si>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</si>
  <si>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</si>
  <si>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</si>
  <si>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</si>
  <si>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</si>
  <si>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</si>
  <si>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</si>
  <si>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</si>
  <si>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</si>
  <si>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</si>
  <si>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</si>
  <si>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</si>
  <si>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</si>
  <si>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</si>
  <si>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</si>
  <si>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</si>
  <si>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</si>
  <si>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</si>
  <si>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</si>
  <si>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</si>
  <si>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</si>
  <si>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</si>
  <si>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</si>
  <si>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</si>
  <si>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</si>
  <si>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</si>
  <si>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</si>
  <si>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</si>
  <si>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</si>
  <si>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</si>
  <si>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</si>
  <si>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</si>
  <si>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</si>
  <si>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</si>
  <si>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</si>
  <si>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</si>
  <si>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</si>
  <si>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</si>
  <si>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</si>
  <si>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</si>
  <si>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</si>
  <si>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</si>
  <si>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</si>
  <si>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</si>
  <si>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</si>
  <si>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</si>
  <si>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</si>
  <si>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</si>
  <si>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</si>
  <si>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</si>
  <si>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</si>
  <si>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</si>
  <si>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</si>
  <si>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</si>
  <si>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</si>
  <si>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</si>
  <si>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</si>
  <si>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</si>
  <si>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</si>
  <si>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</si>
  <si>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</si>
  <si>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</si>
  <si>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</si>
  <si>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</si>
  <si>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</si>
  <si>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</si>
  <si>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</si>
  <si>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</si>
  <si>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</si>
  <si>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</si>
  <si>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</si>
  <si>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</si>
  <si>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</si>
  <si>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</si>
  <si>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</si>
  <si>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</si>
  <si>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</si>
  <si>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</si>
  <si>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</si>
  <si>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</si>
  <si>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</si>
  <si>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</si>
  <si>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</si>
  <si>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</si>
  <si>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</si>
  <si>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</si>
  <si>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</si>
  <si>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</si>
  <si>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</si>
  <si>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</si>
  <si>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</si>
  <si>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</si>
  <si>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</si>
  <si>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</si>
  <si>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</si>
  <si>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</si>
  <si>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</si>
  <si>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</si>
  <si>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</si>
  <si>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</si>
  <si>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</si>
  <si>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</si>
  <si>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</si>
  <si>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</si>
  <si>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</si>
  <si>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</si>
  <si>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</si>
  <si>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</si>
  <si>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</si>
  <si>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</si>
  <si>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</si>
  <si>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</si>
  <si>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</si>
  <si>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</si>
  <si>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</si>
  <si>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</si>
  <si>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</si>
  <si>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</si>
  <si>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</si>
  <si>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</si>
  <si>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</si>
  <si>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</si>
  <si>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</si>
  <si>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</si>
  <si>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</si>
  <si>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</si>
  <si>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</si>
  <si>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</si>
  <si>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</si>
  <si>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</si>
  <si>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</si>
  <si>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</si>
  <si>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</si>
  <si>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</si>
  <si>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</si>
  <si>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</si>
  <si>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</si>
  <si>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</si>
  <si>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</si>
  <si>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</si>
  <si>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</si>
  <si>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</si>
  <si>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</si>
  <si>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</si>
  <si>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</si>
  <si>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</si>
  <si>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</si>
  <si>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</si>
  <si>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</si>
  <si>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</si>
  <si>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</si>
  <si>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</si>
  <si>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</si>
  <si>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</si>
  <si>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</si>
  <si>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</si>
  <si>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</si>
  <si>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</si>
  <si>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</si>
  <si>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</si>
  <si>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</si>
  <si>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</si>
  <si>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</si>
  <si>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</si>
  <si>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</si>
  <si>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</si>
  <si>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</si>
  <si>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</si>
  <si>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</si>
  <si>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</si>
  <si>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</si>
  <si>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</si>
  <si>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</si>
  <si>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</si>
  <si>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</si>
  <si>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</si>
  <si>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</si>
  <si>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</si>
  <si>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</si>
  <si>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</si>
  <si>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</si>
  <si>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</si>
  <si>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</si>
  <si>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</si>
  <si>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</si>
  <si>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</si>
  <si>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</si>
  <si>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</si>
  <si>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</si>
  <si>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</si>
  <si>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</si>
  <si>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</si>
  <si>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</si>
  <si>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</si>
  <si>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</si>
  <si>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</si>
  <si>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</si>
  <si>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</si>
  <si>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</si>
  <si>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</si>
  <si>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</si>
  <si>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</si>
  <si>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</si>
  <si>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</si>
  <si>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</si>
  <si>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</si>
  <si>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</si>
  <si>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</si>
  <si>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</si>
  <si>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</si>
  <si>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</si>
  <si>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</si>
  <si>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</si>
  <si>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</si>
  <si>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</si>
  <si>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</si>
  <si>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</si>
  <si>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</si>
  <si>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</si>
  <si>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</si>
  <si>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</si>
  <si>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</si>
  <si>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</si>
  <si>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</si>
  <si>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</si>
  <si>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</si>
  <si>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</si>
  <si>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</si>
  <si>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</si>
  <si>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</si>
  <si>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</si>
  <si>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</si>
  <si>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</si>
  <si>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</si>
  <si>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</si>
  <si>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</si>
  <si>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</si>
  <si>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</si>
  <si>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</si>
  <si>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</si>
  <si>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</si>
  <si>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</si>
  <si>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</si>
  <si>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</si>
  <si>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</si>
  <si>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</si>
  <si>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</si>
  <si>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</si>
  <si>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</si>
  <si>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</si>
  <si>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</si>
  <si>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</si>
  <si>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</si>
  <si>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</si>
  <si>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</si>
  <si>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</si>
  <si>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</si>
  <si>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</si>
  <si>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</si>
  <si>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</si>
  <si>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</si>
  <si>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</si>
  <si>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</si>
  <si>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</si>
  <si>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</si>
  <si>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</si>
  <si>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</si>
  <si>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</si>
  <si>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</si>
  <si>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</si>
  <si>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</si>
  <si>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</si>
  <si>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</si>
  <si>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</si>
  <si>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</si>
  <si>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</si>
  <si>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</si>
  <si>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</si>
  <si>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</si>
  <si>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</si>
  <si>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</si>
  <si>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</si>
  <si>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</si>
  <si>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</si>
  <si>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</si>
  <si>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</si>
  <si>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</si>
  <si>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</si>
  <si>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</si>
  <si>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</si>
  <si>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</si>
  <si>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</si>
  <si>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</si>
  <si>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</si>
  <si>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</si>
  <si>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</si>
  <si>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</si>
  <si>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</si>
  <si>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</si>
  <si>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</si>
  <si>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</si>
  <si>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</si>
  <si>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</si>
  <si>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</si>
  <si>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</si>
  <si>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</si>
  <si>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</si>
  <si>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</si>
  <si>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</si>
  <si>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</si>
  <si>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</si>
  <si>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</si>
  <si>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</si>
  <si>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</si>
  <si>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</si>
  <si>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</si>
  <si>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</si>
  <si>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</si>
  <si>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</si>
  <si>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</si>
  <si>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</si>
  <si>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</si>
  <si>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</si>
  <si>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</si>
  <si>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</si>
  <si>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</si>
  <si>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</si>
  <si>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</si>
  <si>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</si>
  <si>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</si>
  <si>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</si>
  <si>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</si>
  <si>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</si>
  <si>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</si>
  <si>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</si>
  <si>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</si>
  <si>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</si>
  <si>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</si>
  <si>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</si>
  <si>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</si>
  <si>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</si>
  <si>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</si>
  <si>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</si>
  <si>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</si>
  <si>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</si>
  <si>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</si>
  <si>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</si>
  <si>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</si>
  <si>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</si>
  <si>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</si>
  <si>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</si>
  <si>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</si>
  <si>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</si>
  <si>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</si>
  <si>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</si>
  <si>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</si>
  <si>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</si>
  <si>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</si>
  <si>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</si>
  <si>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</si>
  <si>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</si>
  <si>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</si>
  <si>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</si>
  <si>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</si>
  <si>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</si>
  <si>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</si>
  <si>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</si>
  <si>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</si>
  <si>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</si>
  <si>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</si>
  <si>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</si>
  <si>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</si>
  <si>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</si>
  <si>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</si>
  <si>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</si>
  <si>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</si>
  <si>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</si>
  <si>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</si>
  <si>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</si>
  <si>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</si>
  <si>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</si>
  <si>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</si>
  <si>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</si>
  <si>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</si>
  <si>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</si>
  <si>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</si>
  <si>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</si>
  <si>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</si>
  <si>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</si>
  <si>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</si>
  <si>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</si>
  <si>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</si>
  <si>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</si>
  <si>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</si>
  <si>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</si>
  <si>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</si>
  <si>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</si>
  <si>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</si>
  <si>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</si>
  <si>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</si>
  <si>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</si>
  <si>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</si>
  <si>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</si>
  <si>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</si>
  <si>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</si>
  <si>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</si>
  <si>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</si>
  <si>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</si>
  <si>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</si>
  <si>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</si>
  <si>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</si>
  <si>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</si>
  <si>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</si>
  <si>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</si>
  <si>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</si>
  <si>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</si>
  <si>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</si>
  <si>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</si>
  <si>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</si>
  <si>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</si>
  <si>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</si>
  <si>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</si>
  <si>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</si>
  <si>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</si>
  <si>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</si>
  <si>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</si>
  <si>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</si>
  <si>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</si>
  <si>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</si>
  <si>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</si>
  <si>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</si>
  <si>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</si>
  <si>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</si>
  <si>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</si>
  <si>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</si>
  <si>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</si>
  <si>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</si>
  <si>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</si>
  <si>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</si>
  <si>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</si>
  <si>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</si>
  <si>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</si>
  <si>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</si>
  <si>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</si>
  <si>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</si>
  <si>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</si>
  <si>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</si>
  <si>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</si>
  <si>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</si>
  <si>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</si>
  <si>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</si>
  <si>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</si>
  <si>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</si>
  <si>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</si>
  <si>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</si>
  <si>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</si>
  <si>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</si>
  <si>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</si>
  <si>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</si>
  <si>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</si>
  <si>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</si>
  <si>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</si>
  <si>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</si>
  <si>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</si>
  <si>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</si>
  <si>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</si>
  <si>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</si>
  <si>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</si>
  <si>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</si>
  <si>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</si>
  <si>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</si>
  <si>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</si>
  <si>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</si>
  <si>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</si>
  <si>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</si>
  <si>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</si>
  <si>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</si>
  <si>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</si>
  <si>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</si>
  <si>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</si>
  <si>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</si>
  <si>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</si>
  <si>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</si>
  <si>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</si>
  <si>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</si>
  <si>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</si>
  <si>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</si>
  <si>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</si>
  <si>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</si>
  <si>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</si>
  <si>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</si>
  <si>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</si>
  <si>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</si>
  <si>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</si>
  <si>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</si>
  <si>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</si>
  <si>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</si>
  <si>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</si>
  <si>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</si>
  <si>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</si>
  <si>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</si>
  <si>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</si>
  <si>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</si>
  <si>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</si>
  <si>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</si>
  <si>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</si>
  <si>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</si>
  <si>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</si>
  <si>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</si>
  <si>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</si>
  <si>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</si>
  <si>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</si>
  <si>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</si>
  <si>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</si>
  <si>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</si>
  <si>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</si>
  <si>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</si>
  <si>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</si>
  <si>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</si>
  <si>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</si>
  <si>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</si>
  <si>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</si>
  <si>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</si>
  <si>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</si>
  <si>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</si>
  <si>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</si>
  <si>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</si>
  <si>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</si>
  <si>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</si>
  <si>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</si>
  <si>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</si>
  <si>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</si>
  <si>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</si>
  <si>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</si>
  <si>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</si>
  <si>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</si>
  <si>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</si>
  <si>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</si>
  <si>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</si>
  <si>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</si>
  <si>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</si>
  <si>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</si>
  <si>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</si>
  <si>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</si>
  <si>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</si>
  <si>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</si>
  <si>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</si>
  <si>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</si>
  <si>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</si>
  <si>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</si>
  <si>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</si>
  <si>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</si>
  <si>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</si>
  <si>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</si>
  <si>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</si>
  <si>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</si>
  <si>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</si>
  <si>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</si>
  <si>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</si>
  <si>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</si>
  <si>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</si>
  <si>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</si>
  <si>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</si>
  <si>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</si>
  <si>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</si>
  <si>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</si>
  <si>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</si>
  <si>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</si>
  <si>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</si>
  <si>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</si>
  <si>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</si>
  <si>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</si>
  <si>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</si>
  <si>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</si>
  <si>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</si>
  <si>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</si>
  <si>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</si>
  <si>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</si>
  <si>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</si>
  <si>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</si>
  <si>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</si>
  <si>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</si>
  <si>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</si>
  <si>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</si>
  <si>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</si>
  <si>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</si>
  <si>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</si>
  <si>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</si>
  <si>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</si>
  <si>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</si>
  <si>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</si>
  <si>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</si>
  <si>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</si>
  <si>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</si>
  <si>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</si>
  <si>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</si>
  <si>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</si>
  <si>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</si>
  <si>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</si>
  <si>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</si>
  <si>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</si>
  <si>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</si>
  <si>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</si>
  <si>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</si>
  <si>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</si>
  <si>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</si>
  <si>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</si>
  <si>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</si>
  <si>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</si>
  <si>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</si>
  <si>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</si>
  <si>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</si>
  <si>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</si>
  <si>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</si>
  <si>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</si>
  <si>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</si>
  <si>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</si>
  <si>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</si>
  <si>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</si>
  <si>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</si>
  <si>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</si>
  <si>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</si>
  <si>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</si>
  <si>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</si>
  <si>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</si>
  <si>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</si>
  <si>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</si>
  <si>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</si>
  <si>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</si>
  <si>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</si>
  <si>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</si>
  <si>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</si>
  <si>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</si>
  <si>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</si>
  <si>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</si>
  <si>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</si>
  <si>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</si>
  <si>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</si>
  <si>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</si>
  <si>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</si>
  <si>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</si>
  <si>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</si>
  <si>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</si>
  <si>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</si>
  <si>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</si>
  <si>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</si>
  <si>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</si>
  <si>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</si>
  <si>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</si>
  <si>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</si>
  <si>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</si>
  <si>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</si>
  <si>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</si>
  <si>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</si>
  <si>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</si>
  <si>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</si>
  <si>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</si>
  <si>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</si>
  <si>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</si>
  <si>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</si>
  <si>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</si>
  <si>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</si>
  <si>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</si>
  <si>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</si>
  <si>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</si>
  <si>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</si>
  <si>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</si>
  <si>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</si>
  <si>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</si>
  <si>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</si>
  <si>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</si>
  <si>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</si>
  <si>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</si>
  <si>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</si>
  <si>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</si>
  <si>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</si>
  <si>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</si>
  <si>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</si>
  <si>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</si>
  <si>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</si>
  <si>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</si>
  <si>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</si>
  <si>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</si>
  <si>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</si>
  <si>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</si>
  <si>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</si>
  <si>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</si>
  <si>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</si>
  <si>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</si>
  <si>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</si>
  <si>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</si>
  <si>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</si>
  <si>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</si>
  <si>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</si>
  <si>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</si>
  <si>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</si>
  <si>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</si>
  <si>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</si>
  <si>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</si>
  <si>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</si>
  <si>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</si>
  <si>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</si>
  <si>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</si>
  <si>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</si>
  <si>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</si>
  <si>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</si>
  <si>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</si>
  <si>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</si>
  <si>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</si>
  <si>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</si>
  <si>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</si>
  <si>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</si>
  <si>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</si>
  <si>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</si>
  <si>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</si>
  <si>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</si>
  <si>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</si>
  <si>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</si>
  <si>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</si>
  <si>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</si>
  <si>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</si>
  <si>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</si>
  <si>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</si>
  <si>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</si>
  <si>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</si>
  <si>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</si>
  <si>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</si>
  <si>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</si>
  <si>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</si>
  <si>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</si>
  <si>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</si>
  <si>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</si>
  <si>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</si>
  <si>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</si>
  <si>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</si>
  <si>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</si>
  <si>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</si>
  <si>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</si>
  <si>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</si>
  <si>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</si>
  <si>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</si>
  <si>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</si>
  <si>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</si>
  <si>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</si>
  <si>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</si>
  <si>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</si>
  <si>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</si>
  <si>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</si>
  <si>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</si>
  <si>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</si>
  <si>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</si>
  <si>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</si>
  <si>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</si>
  <si>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</si>
  <si>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</si>
  <si>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</si>
  <si>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</si>
  <si>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</si>
  <si>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</si>
  <si>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</si>
  <si>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</si>
  <si>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</si>
  <si>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</si>
  <si>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</si>
  <si>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</si>
  <si>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</si>
  <si>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</si>
  <si>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</si>
  <si>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</si>
  <si>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</si>
  <si>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</si>
  <si>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</si>
  <si>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</si>
  <si>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</si>
  <si>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</si>
  <si>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</si>
  <si>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</si>
  <si>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</si>
  <si>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</si>
  <si>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</si>
  <si>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</si>
  <si>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</si>
  <si>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</si>
  <si>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</si>
  <si>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</si>
  <si>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</si>
  <si>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</si>
  <si>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</si>
  <si>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</si>
  <si>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</si>
  <si>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</si>
  <si>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</si>
  <si>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</si>
  <si>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</si>
  <si>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</si>
  <si>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</si>
  <si>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</si>
  <si>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</si>
  <si>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</si>
  <si>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</si>
  <si>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</si>
  <si>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</si>
  <si>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</si>
  <si>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</si>
  <si>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</si>
  <si>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</si>
  <si>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</si>
  <si>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</si>
  <si>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</si>
  <si>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</si>
  <si>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</si>
  <si>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</si>
  <si>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</si>
  <si>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</si>
  <si>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</si>
  <si>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</si>
  <si>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</si>
  <si>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</si>
  <si>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</si>
  <si>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</si>
  <si>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</si>
  <si>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</si>
  <si>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</si>
  <si>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</si>
  <si>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</si>
  <si>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</si>
  <si>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</si>
  <si>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</si>
  <si>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</si>
  <si>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</si>
  <si>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</si>
  <si>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</si>
  <si>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</si>
  <si>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</si>
  <si>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</si>
  <si>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</si>
  <si>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</si>
  <si>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</si>
  <si>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</si>
  <si>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</si>
  <si>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</si>
  <si>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</si>
  <si>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</si>
  <si>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</si>
  <si>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</si>
  <si>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</si>
  <si>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</si>
  <si>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</si>
  <si>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</si>
  <si>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</si>
  <si>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</si>
  <si>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</si>
  <si>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</si>
  <si>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</si>
  <si>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</si>
  <si>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</si>
  <si>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</si>
  <si>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</si>
  <si>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</si>
  <si>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</si>
  <si>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</si>
  <si>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</si>
  <si>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</si>
  <si>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</si>
  <si>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</si>
  <si>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</si>
  <si>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</si>
  <si>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</si>
  <si>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</si>
  <si>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</si>
  <si>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</si>
  <si>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</si>
  <si>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</si>
  <si>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</si>
  <si>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</si>
  <si>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</si>
  <si>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</si>
  <si>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</si>
  <si>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</si>
  <si>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</si>
  <si>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</si>
  <si>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</si>
  <si>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</si>
  <si>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</si>
  <si>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</si>
  <si>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</si>
  <si>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</si>
  <si>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</si>
  <si>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</si>
  <si>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</si>
  <si>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</si>
  <si>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</si>
  <si>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</si>
  <si>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</si>
  <si>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</si>
  <si>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</si>
  <si>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</si>
  <si>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</si>
  <si>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</si>
  <si>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</si>
  <si>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</si>
  <si>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</si>
  <si>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</si>
  <si>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</si>
  <si>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</si>
  <si>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</si>
  <si>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</si>
  <si>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</si>
  <si>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</si>
  <si>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</si>
  <si>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</si>
  <si>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</si>
  <si>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</si>
  <si>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</si>
  <si>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</si>
  <si>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</si>
  <si>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</si>
  <si>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</si>
  <si>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</si>
  <si>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</si>
  <si>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</si>
  <si>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</si>
  <si>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</si>
  <si>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</si>
  <si>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</si>
  <si>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</si>
  <si>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</si>
  <si>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</si>
  <si>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</si>
  <si>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</si>
  <si>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</si>
  <si>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</si>
  <si>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</si>
  <si>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</si>
  <si>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</si>
  <si>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</si>
  <si>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</si>
  <si>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</si>
  <si>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</si>
  <si>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</si>
  <si>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</si>
  <si>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</si>
  <si>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</si>
  <si>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</si>
  <si>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</si>
  <si>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</si>
  <si>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</si>
  <si>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</si>
  <si>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</si>
  <si>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</si>
  <si>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</si>
  <si>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</si>
  <si>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</si>
  <si>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</si>
  <si>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</si>
  <si>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</si>
  <si>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</si>
  <si>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</si>
  <si>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</si>
  <si>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</si>
  <si>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</si>
  <si>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</si>
  <si>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</si>
  <si>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</si>
  <si>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</si>
  <si>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</si>
  <si>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</si>
  <si>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</si>
  <si>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</si>
  <si>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</si>
  <si>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</si>
  <si>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</si>
  <si>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</si>
  <si>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</si>
  <si>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</si>
  <si>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</si>
  <si>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</si>
  <si>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</si>
  <si>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</si>
  <si>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</si>
  <si>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</si>
  <si>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</si>
  <si>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</si>
  <si>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</si>
  <si>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</si>
  <si>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</si>
  <si>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</si>
  <si>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</si>
  <si>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</si>
  <si>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</si>
  <si>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</si>
  <si>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</si>
  <si>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</si>
  <si>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</si>
  <si>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</si>
  <si>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</si>
  <si>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</si>
  <si>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</si>
  <si>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</si>
  <si>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</si>
  <si>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</si>
  <si>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</si>
  <si>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</si>
  <si>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</si>
  <si>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</si>
  <si>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</si>
  <si>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</si>
  <si>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</si>
  <si>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</si>
  <si>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</si>
  <si>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</si>
  <si>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</si>
  <si>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</si>
  <si>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</si>
  <si>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</si>
  <si>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</si>
  <si>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</si>
  <si>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</si>
  <si>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</si>
  <si>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</si>
  <si>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</si>
  <si>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</si>
  <si>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</si>
  <si>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</si>
  <si>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</si>
  <si>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</si>
  <si>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</si>
  <si>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</si>
  <si>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</si>
  <si>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</si>
  <si>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</si>
  <si>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</si>
  <si>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</si>
  <si>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</si>
  <si>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</si>
  <si>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</si>
  <si>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</si>
  <si>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</si>
  <si>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</si>
  <si>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</si>
  <si>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</si>
  <si>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</si>
  <si>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</si>
  <si>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</si>
  <si>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</si>
  <si>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</si>
  <si>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</si>
  <si>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</si>
  <si>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</si>
  <si>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</si>
  <si>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</si>
  <si>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</si>
  <si>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</si>
  <si>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</si>
  <si>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</si>
  <si>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</si>
  <si>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</si>
  <si>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</si>
  <si>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</si>
  <si>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</si>
  <si>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</si>
  <si>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</si>
  <si>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</si>
  <si>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</si>
  <si>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</si>
  <si>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</si>
  <si>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</si>
  <si>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</si>
  <si>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</si>
  <si>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</si>
  <si>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</si>
  <si>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</si>
  <si>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</si>
  <si>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</si>
  <si>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</si>
  <si>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</si>
  <si>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</si>
  <si>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</si>
  <si>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</si>
  <si>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</si>
  <si>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</si>
  <si>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</si>
  <si>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</si>
  <si>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</si>
  <si>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</si>
  <si>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</si>
  <si>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</si>
  <si>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</si>
  <si>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</si>
  <si>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</si>
  <si>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</si>
  <si>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</si>
  <si>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</si>
  <si>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</si>
  <si>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</si>
  <si>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</si>
  <si>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</si>
  <si>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</si>
  <si>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</si>
  <si>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</si>
  <si>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</si>
  <si>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</si>
  <si>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</si>
  <si>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</si>
  <si>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</si>
  <si>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</si>
  <si>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</si>
  <si>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</si>
  <si>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</si>
  <si>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</si>
  <si>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</si>
  <si>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</si>
  <si>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</si>
  <si>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</si>
  <si>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</si>
  <si>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</si>
  <si>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</si>
  <si>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</si>
  <si>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</si>
  <si>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</si>
  <si>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</si>
  <si>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</si>
  <si>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</si>
  <si>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</si>
  <si>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</si>
  <si>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</si>
  <si>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</si>
  <si>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</si>
  <si>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</si>
  <si>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</si>
  <si>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</si>
  <si>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</si>
  <si>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</si>
  <si>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</si>
  <si>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</si>
  <si>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</si>
  <si>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</si>
  <si>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</si>
  <si>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</si>
  <si>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</si>
  <si>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</si>
  <si>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</si>
  <si>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</si>
  <si>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</si>
  <si>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</si>
  <si>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</si>
  <si>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</si>
  <si>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</si>
  <si>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</si>
  <si>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</si>
  <si>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</si>
  <si>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</si>
  <si>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</si>
  <si>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</si>
  <si>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</si>
  <si>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</si>
  <si>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</si>
  <si>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</si>
  <si>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</si>
  <si>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</si>
  <si>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</si>
  <si>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</si>
  <si>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</si>
  <si>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</si>
  <si>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</si>
  <si>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</si>
  <si>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</si>
  <si>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</si>
  <si>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</si>
  <si>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</si>
  <si>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</si>
  <si>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</si>
  <si>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</si>
  <si>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</si>
  <si>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</si>
  <si>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</si>
  <si>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</si>
  <si>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</si>
  <si>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</si>
  <si>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</si>
  <si>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</si>
  <si>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</si>
  <si>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</si>
  <si>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</si>
  <si>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</si>
  <si>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</si>
  <si>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</si>
  <si>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</si>
  <si>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</si>
  <si>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</si>
  <si>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</si>
  <si>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</si>
  <si>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</si>
  <si>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</si>
  <si>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</si>
  <si>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</si>
  <si>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</si>
  <si>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</si>
  <si>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</si>
  <si>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</si>
  <si>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</si>
  <si>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</si>
  <si>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</si>
  <si>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</si>
  <si>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</si>
  <si>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</si>
  <si>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</si>
  <si>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</si>
  <si>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</si>
  <si>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</si>
  <si>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</si>
  <si>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</si>
  <si>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</si>
  <si>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</si>
  <si>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</si>
  <si>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</si>
  <si>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</si>
  <si>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</si>
  <si>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</si>
  <si>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</si>
  <si>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</si>
  <si>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</si>
  <si>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</si>
  <si>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</si>
  <si>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</si>
  <si>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</si>
  <si>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</si>
  <si>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</si>
  <si>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</si>
  <si>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</si>
  <si>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</si>
  <si>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</si>
  <si>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</si>
  <si>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</si>
  <si>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</si>
  <si>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</si>
  <si>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</si>
  <si>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</si>
  <si>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</si>
  <si>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</si>
  <si>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</si>
  <si>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</si>
  <si>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</si>
  <si>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</si>
  <si>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</si>
  <si>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</si>
  <si>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</si>
  <si>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</si>
  <si>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</si>
  <si>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</si>
  <si>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</si>
  <si>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</si>
  <si>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</si>
  <si>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</si>
  <si>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</si>
  <si>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</si>
  <si>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</si>
  <si>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</si>
  <si>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</si>
  <si>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</si>
  <si>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</si>
  <si>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</si>
  <si>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</si>
  <si>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</si>
  <si>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</si>
  <si>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</si>
  <si>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</si>
  <si>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</si>
  <si>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</si>
  <si>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</si>
  <si>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</si>
  <si>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</si>
  <si>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</si>
  <si>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</si>
  <si>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</si>
  <si>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</si>
  <si>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</si>
  <si>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</si>
  <si>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</si>
  <si>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</si>
  <si>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</si>
  <si>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</si>
  <si>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</si>
  <si>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</si>
  <si>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</si>
  <si>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</si>
  <si>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</si>
  <si>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</si>
  <si>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</si>
  <si>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</si>
  <si>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</si>
  <si>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</si>
  <si>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</si>
  <si>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</si>
  <si>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</si>
  <si>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</si>
  <si>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</si>
  <si>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</si>
  <si>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</si>
  <si>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</si>
  <si>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</si>
  <si>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</si>
  <si>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</si>
  <si>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</si>
  <si>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</si>
  <si>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</si>
  <si>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</si>
  <si>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</si>
  <si>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</si>
  <si>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</si>
  <si>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</si>
  <si>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</si>
  <si>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</si>
  <si>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</si>
  <si>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</si>
  <si>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</si>
  <si>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</si>
  <si>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</si>
  <si>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</si>
  <si>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</si>
  <si>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</si>
  <si>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</si>
  <si>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</si>
  <si>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</si>
  <si>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</si>
  <si>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</si>
  <si>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</si>
  <si>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</si>
  <si>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</si>
  <si>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</si>
  <si>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</si>
  <si>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</si>
  <si>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</si>
  <si>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</si>
  <si>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</si>
  <si>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</si>
  <si>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</si>
  <si>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</si>
  <si>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</si>
  <si>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</si>
  <si>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</si>
  <si>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</si>
  <si>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</si>
  <si>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</si>
  <si>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</si>
  <si>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</si>
  <si>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</si>
  <si>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</si>
  <si>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</si>
  <si>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</si>
  <si>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</si>
  <si>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</si>
  <si>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</si>
  <si>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</si>
  <si>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</si>
  <si>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</si>
  <si>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</si>
  <si>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</si>
  <si>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</si>
  <si>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</si>
  <si>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</si>
  <si>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</si>
  <si>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</si>
  <si>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</si>
  <si>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</si>
  <si>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</si>
  <si>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</si>
  <si>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</si>
  <si>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</si>
  <si>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</si>
  <si>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</si>
  <si>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</si>
  <si>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</si>
  <si>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</si>
  <si>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</si>
  <si>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</si>
  <si>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</si>
  <si>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</si>
  <si>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</si>
  <si>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</si>
  <si>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</si>
  <si>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</si>
  <si>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</si>
  <si>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</si>
  <si>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</si>
  <si>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</si>
  <si>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</si>
  <si>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</si>
  <si>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</si>
  <si>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</si>
  <si>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</si>
  <si>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</si>
  <si>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</si>
  <si>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</si>
  <si>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</si>
  <si>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</si>
  <si>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</si>
  <si>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</si>
  <si>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</si>
  <si>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</si>
  <si>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</si>
  <si>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</si>
  <si>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</si>
  <si>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</si>
  <si>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</si>
  <si>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</si>
  <si>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</si>
  <si>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</si>
  <si>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</si>
  <si>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</si>
  <si>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</si>
  <si>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</si>
  <si>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</si>
  <si>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</si>
  <si>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</si>
  <si>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</si>
  <si>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</si>
  <si>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</si>
  <si>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</si>
  <si>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</si>
  <si>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</si>
  <si>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</si>
  <si>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</si>
  <si>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</si>
  <si>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</si>
  <si>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</si>
  <si>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</si>
  <si>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</si>
  <si>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</si>
  <si>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</si>
  <si>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</si>
  <si>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</si>
  <si>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</si>
  <si>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</si>
  <si>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</si>
  <si>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</si>
  <si>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</si>
  <si>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</si>
  <si>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</si>
  <si>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</si>
  <si>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</si>
  <si>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</si>
  <si>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</si>
  <si>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</si>
  <si>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</si>
  <si>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</si>
  <si>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</si>
  <si>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</si>
  <si>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</si>
  <si>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</si>
  <si>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</si>
  <si>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</si>
  <si>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</si>
  <si>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</si>
  <si>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</si>
  <si>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</si>
  <si>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</si>
  <si>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</si>
  <si>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</si>
  <si>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</si>
  <si>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</si>
  <si>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</si>
  <si>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</si>
  <si>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</si>
  <si>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</si>
  <si>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</si>
  <si>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</si>
  <si>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</si>
  <si>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</si>
  <si>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</si>
  <si>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</si>
  <si>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</si>
  <si>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</si>
  <si>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</si>
  <si>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</si>
  <si>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</si>
  <si>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</si>
  <si>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</si>
  <si>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</si>
  <si>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</si>
  <si>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</si>
  <si>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</si>
  <si>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</si>
  <si>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</si>
  <si>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</si>
  <si>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</si>
  <si>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</si>
  <si>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</si>
  <si>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</si>
  <si>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</si>
  <si>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</si>
  <si>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</si>
  <si>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</si>
  <si>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</si>
  <si>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</si>
  <si>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</si>
  <si>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</si>
  <si>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</si>
  <si>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</si>
  <si>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</si>
  <si>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</si>
  <si>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</si>
  <si>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</si>
  <si>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</si>
  <si>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</si>
  <si>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</si>
  <si>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</si>
  <si>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</si>
  <si>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</si>
  <si>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</si>
  <si>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</si>
  <si>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</si>
  <si>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</si>
  <si>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</si>
  <si>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</si>
  <si>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</si>
  <si>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</si>
  <si>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</si>
  <si>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</si>
  <si>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</si>
  <si>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</si>
  <si>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</si>
  <si>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</si>
  <si>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</si>
  <si>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</si>
  <si>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</si>
  <si>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</si>
  <si>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</si>
  <si>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</si>
  <si>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</si>
  <si>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</si>
  <si>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</si>
  <si>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</si>
  <si>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</si>
  <si>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</si>
  <si>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</si>
  <si>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</si>
  <si>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</si>
  <si>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</si>
  <si>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</si>
  <si>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</si>
  <si>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</si>
  <si>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</si>
  <si>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</si>
  <si>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</si>
  <si>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</si>
  <si>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</si>
  <si>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</si>
  <si>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</si>
  <si>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</si>
  <si>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</si>
  <si>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</si>
  <si>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</si>
  <si>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</si>
  <si>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</si>
  <si>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</si>
  <si>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</si>
  <si>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</si>
  <si>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</si>
  <si>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</si>
  <si>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</si>
  <si>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</si>
  <si>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</si>
  <si>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</si>
  <si>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</si>
  <si>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</si>
  <si>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</si>
  <si>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</si>
  <si>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</si>
  <si>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</si>
  <si>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</si>
  <si>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</si>
  <si>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</si>
  <si>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</si>
  <si>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</si>
  <si>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</si>
  <si>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</si>
  <si>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</si>
  <si>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</si>
  <si>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</si>
  <si>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</si>
  <si>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</si>
  <si>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</si>
  <si>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</si>
  <si>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</si>
  <si>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</si>
  <si>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</si>
  <si>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</si>
  <si>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</si>
  <si>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</si>
  <si>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</si>
  <si>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</si>
  <si>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</si>
  <si>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</si>
  <si>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</si>
  <si>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</si>
  <si>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</si>
  <si>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</si>
  <si>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</si>
  <si>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</si>
  <si>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</si>
  <si>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</si>
  <si>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</si>
  <si>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</si>
  <si>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</si>
  <si>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</si>
  <si>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</si>
  <si>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</si>
  <si>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</si>
  <si>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</si>
  <si>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</si>
  <si>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</si>
  <si>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</si>
  <si>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</si>
  <si>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</si>
  <si>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</si>
  <si>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</si>
  <si>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</si>
  <si>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</si>
  <si>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</si>
  <si>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</si>
  <si>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</si>
  <si>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</si>
  <si>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</si>
  <si>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</si>
  <si>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</si>
  <si>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</si>
  <si>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</si>
  <si>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</si>
  <si>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</si>
  <si>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</si>
  <si>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</si>
  <si>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</si>
  <si>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</si>
  <si>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</si>
  <si>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</si>
  <si>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</si>
  <si>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</si>
  <si>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</si>
  <si>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</si>
  <si>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</si>
  <si>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</si>
  <si>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</si>
  <si>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</si>
  <si>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</si>
  <si>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</si>
  <si>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</si>
  <si>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</si>
  <si>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</si>
  <si>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</si>
  <si>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</si>
  <si>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</si>
  <si>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</si>
  <si>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</si>
  <si>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</si>
  <si>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</si>
  <si>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</si>
  <si>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</si>
  <si>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</si>
  <si>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</si>
  <si>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</si>
  <si>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</si>
  <si>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</si>
  <si>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</si>
  <si>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</si>
  <si>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</si>
  <si>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</si>
  <si>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</si>
  <si>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</si>
  <si>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</si>
  <si>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</si>
  <si>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</si>
  <si>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</si>
  <si>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</si>
  <si>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</si>
  <si>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</si>
  <si>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</si>
  <si>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</si>
  <si>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</si>
  <si>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</si>
  <si>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</si>
  <si>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</si>
  <si>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</si>
  <si>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</si>
  <si>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</si>
  <si>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</si>
  <si>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</si>
  <si>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</si>
  <si>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</si>
  <si>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</si>
  <si>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</si>
  <si>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</si>
  <si>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</si>
  <si>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</si>
  <si>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</si>
  <si>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</si>
  <si>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</si>
  <si>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</si>
  <si>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</si>
  <si>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</si>
  <si>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</si>
  <si>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</si>
  <si>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</si>
  <si>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</si>
  <si>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</si>
  <si>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</si>
  <si>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</si>
  <si>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</si>
  <si>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</si>
  <si>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</si>
  <si>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</si>
  <si>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</si>
  <si>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</si>
  <si>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</si>
  <si>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</si>
  <si>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</si>
  <si>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</si>
  <si>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</si>
  <si>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</si>
  <si>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</si>
  <si>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</si>
  <si>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</si>
  <si>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</si>
  <si>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</si>
  <si>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</si>
  <si>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</si>
  <si>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</si>
  <si>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</si>
  <si>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</si>
  <si>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</si>
  <si>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</si>
  <si>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</si>
  <si>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</si>
  <si>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</si>
  <si>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</si>
  <si>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</si>
  <si>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</si>
  <si>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</si>
  <si>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</si>
  <si>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</si>
  <si>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</si>
  <si>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</si>
  <si>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</si>
  <si>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</si>
  <si>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</si>
  <si>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</si>
  <si>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</si>
  <si>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</si>
  <si>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</si>
  <si>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</si>
  <si>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</si>
  <si>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</si>
  <si>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</si>
  <si>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</si>
  <si>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</si>
  <si>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</si>
  <si>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</si>
  <si>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</si>
  <si>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</si>
  <si>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</si>
  <si>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</si>
  <si>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</si>
  <si>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</si>
  <si>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</si>
  <si>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</si>
  <si>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</si>
  <si>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</si>
  <si>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</si>
  <si>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</si>
  <si>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</si>
  <si>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</si>
  <si>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</si>
  <si>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</si>
  <si>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</si>
  <si>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</si>
  <si>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</si>
  <si>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</si>
  <si>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</si>
  <si>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</si>
  <si>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</si>
  <si>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</si>
  <si>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</si>
  <si>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</si>
  <si>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</si>
  <si>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</si>
  <si>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</si>
  <si>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</si>
  <si>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</si>
  <si>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</si>
  <si>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</si>
  <si>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</si>
  <si>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</si>
  <si>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</si>
  <si>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</si>
  <si>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</si>
  <si>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</si>
  <si>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</si>
  <si>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</si>
  <si>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</si>
  <si>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</si>
  <si>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</si>
  <si>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</si>
  <si>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</si>
  <si>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</si>
  <si>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</si>
  <si>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</si>
  <si>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</si>
  <si>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</si>
  <si>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</si>
  <si>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</si>
  <si>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</si>
  <si>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</si>
  <si>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</si>
  <si>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</si>
  <si>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</si>
  <si>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</si>
  <si>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</si>
  <si>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</si>
  <si>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</si>
  <si>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</si>
  <si>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</si>
  <si>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</si>
  <si>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</si>
  <si>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</si>
  <si>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</si>
  <si>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</si>
  <si>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</si>
  <si>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</si>
  <si>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</si>
  <si>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</si>
  <si>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</si>
  <si>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</si>
  <si>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</si>
  <si>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</si>
  <si>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</si>
  <si>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</si>
  <si>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</si>
  <si>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</si>
  <si>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</si>
  <si>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</si>
  <si>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</si>
  <si>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</si>
  <si>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</si>
  <si>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</si>
  <si>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</si>
  <si>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</si>
  <si>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</si>
  <si>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</si>
  <si>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</si>
  <si>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</si>
  <si>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</si>
  <si>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</si>
  <si>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</si>
  <si>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</si>
  <si>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</si>
  <si>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</si>
  <si>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</si>
  <si>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</si>
  <si>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</si>
  <si>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</si>
  <si>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</si>
  <si>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</si>
  <si>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</si>
  <si>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</si>
  <si>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</si>
  <si>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</si>
  <si>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</si>
  <si>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</si>
  <si>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</si>
  <si>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</si>
  <si>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</si>
  <si>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</si>
  <si>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</si>
  <si>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</si>
  <si>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</si>
  <si>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</si>
  <si>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</si>
  <si>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</si>
  <si>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</si>
  <si>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</si>
  <si>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</si>
  <si>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</si>
  <si>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</si>
  <si>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</si>
  <si>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</si>
  <si>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</si>
  <si>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</si>
  <si>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</si>
  <si>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</si>
  <si>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</si>
  <si>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</si>
  <si>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</si>
  <si>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</si>
  <si>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</si>
  <si>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</si>
  <si>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</si>
  <si>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</si>
  <si>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</si>
  <si>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</si>
  <si>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</si>
  <si>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</si>
  <si>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</si>
  <si>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</si>
  <si>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</si>
  <si>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</si>
  <si>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</si>
  <si>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</si>
  <si>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</si>
  <si>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</si>
  <si>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</si>
  <si>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</si>
  <si>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</si>
  <si>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</si>
  <si>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</si>
  <si>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</si>
  <si>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</si>
  <si>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</si>
  <si>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</si>
  <si>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</si>
  <si>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</si>
  <si>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</si>
  <si>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</si>
  <si>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</si>
  <si>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</si>
  <si>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</si>
  <si>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</si>
  <si>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</si>
  <si>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</si>
  <si>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</si>
  <si>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</si>
  <si>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</si>
  <si>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</si>
  <si>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</si>
  <si>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</si>
  <si>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</si>
  <si>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</si>
  <si>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</si>
  <si>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</si>
  <si>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</si>
  <si>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</si>
  <si>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</si>
  <si>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</si>
  <si>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</si>
  <si>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</si>
  <si>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</si>
  <si>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</si>
  <si>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</si>
  <si>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</si>
  <si>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</si>
  <si>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</si>
  <si>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</si>
  <si>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</si>
  <si>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</si>
  <si>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</si>
  <si>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</si>
  <si>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</si>
  <si>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</si>
  <si>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</si>
  <si>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</si>
  <si>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</si>
  <si>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</si>
  <si>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</si>
  <si>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</si>
  <si>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</si>
  <si>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</si>
  <si>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</si>
  <si>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</si>
  <si>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</si>
  <si>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</si>
  <si>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</si>
  <si>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</si>
  <si>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</si>
  <si>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</si>
  <si>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</si>
  <si>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</si>
  <si>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</si>
  <si>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</si>
  <si>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</si>
  <si>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</si>
  <si>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</si>
  <si>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</si>
  <si>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</si>
  <si>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</si>
  <si>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</si>
  <si>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</si>
  <si>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</si>
  <si>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</si>
  <si>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</si>
  <si>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</si>
  <si>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</si>
  <si>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</si>
  <si>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</si>
  <si>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</si>
  <si>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</si>
  <si>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</si>
  <si>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</si>
  <si>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</si>
  <si>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</si>
  <si>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</si>
  <si>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</si>
  <si>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</si>
  <si>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</si>
  <si>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</si>
  <si>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</si>
  <si>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</si>
  <si>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</si>
  <si>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</si>
  <si>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</si>
  <si>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</si>
  <si>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</si>
  <si>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</si>
  <si>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</si>
  <si>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</si>
  <si>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</si>
  <si>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</si>
  <si>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</si>
  <si>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</si>
  <si>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</si>
  <si>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</si>
  <si>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</si>
  <si>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</si>
  <si>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</si>
  <si>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</si>
  <si>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</si>
  <si>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</si>
  <si>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</si>
  <si>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</si>
  <si>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</si>
  <si>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</si>
  <si>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</si>
  <si>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</si>
  <si>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</si>
  <si>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</si>
  <si>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</si>
  <si>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</si>
  <si>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</si>
  <si>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</si>
  <si>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</si>
  <si>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</si>
  <si>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</si>
  <si>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</si>
  <si>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</si>
  <si>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</si>
  <si>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</si>
  <si>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</si>
  <si>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</si>
  <si>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</si>
  <si>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</si>
  <si>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</si>
  <si>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</si>
  <si>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</si>
  <si>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</si>
  <si>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</si>
  <si>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</si>
  <si>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</si>
  <si>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</si>
  <si>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</si>
  <si>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</si>
  <si>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</si>
  <si>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</si>
  <si>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</si>
  <si>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</si>
  <si>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</si>
  <si>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</si>
  <si>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</si>
  <si>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</si>
  <si>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</si>
  <si>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</si>
  <si>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</si>
  <si>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</si>
  <si>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</si>
  <si>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</si>
  <si>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</si>
  <si>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</si>
  <si>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</si>
  <si>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</si>
  <si>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</si>
  <si>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</si>
  <si>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</si>
  <si>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</si>
  <si>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</si>
  <si>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</si>
  <si>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</si>
  <si>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</si>
  <si>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</si>
  <si>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</si>
  <si>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</si>
  <si>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</si>
  <si>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</si>
  <si>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</si>
  <si>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</si>
  <si>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</si>
  <si>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</si>
  <si>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</si>
  <si>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</si>
  <si>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</si>
  <si>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</si>
  <si>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</si>
  <si>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</si>
  <si>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</si>
  <si>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</si>
  <si>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</si>
  <si>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</si>
  <si>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</si>
  <si>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</si>
  <si>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</si>
  <si>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</si>
  <si>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</si>
  <si>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</si>
  <si>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</si>
  <si>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</si>
  <si>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</si>
  <si>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</si>
  <si>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</si>
  <si>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</si>
  <si>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</si>
  <si>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</si>
  <si>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</si>
  <si>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</si>
  <si>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</si>
  <si>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</si>
  <si>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</si>
  <si>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</si>
  <si>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</si>
  <si>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</si>
  <si>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</si>
  <si>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</si>
  <si>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</si>
  <si>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</si>
  <si>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</si>
  <si>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</si>
  <si>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</si>
  <si>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</si>
  <si>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</si>
  <si>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</si>
  <si>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</si>
  <si>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</si>
  <si>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</si>
  <si>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</si>
  <si>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</si>
  <si>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</si>
  <si>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</si>
  <si>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</si>
  <si>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</si>
  <si>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</si>
  <si>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</si>
  <si>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</si>
  <si>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</si>
  <si>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</si>
  <si>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</si>
  <si>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</si>
  <si>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</si>
  <si>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</si>
  <si>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</si>
  <si>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</si>
  <si>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</si>
  <si>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</si>
  <si>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</si>
  <si>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</si>
  <si>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</si>
  <si>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</si>
  <si>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</si>
  <si>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</si>
  <si>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</si>
  <si>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</si>
  <si>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</si>
  <si>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</si>
  <si>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</si>
  <si>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</si>
  <si>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</si>
  <si>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</si>
  <si>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</si>
  <si>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</si>
  <si>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</si>
  <si>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</si>
  <si>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</si>
  <si>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</si>
  <si>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</si>
  <si>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</si>
  <si>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</si>
  <si>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</si>
  <si>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</si>
  <si>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</si>
  <si>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</si>
  <si>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</si>
  <si>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</si>
  <si>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</si>
  <si>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</si>
  <si>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</si>
  <si>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</si>
  <si>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</si>
  <si>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</si>
  <si>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</si>
  <si>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</si>
  <si>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</si>
  <si>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</si>
  <si>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</si>
  <si>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</si>
  <si>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</si>
  <si>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</si>
  <si>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</si>
  <si>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</si>
  <si>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</si>
  <si>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</si>
  <si>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</si>
  <si>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</si>
  <si>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</si>
  <si>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</si>
  <si>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</si>
  <si>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</si>
  <si>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</si>
  <si>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</si>
  <si>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</si>
  <si>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</si>
  <si>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</si>
  <si>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</si>
  <si>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</si>
  <si>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</si>
  <si>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</si>
  <si>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</si>
  <si>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</si>
  <si>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</si>
  <si>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</si>
  <si>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</si>
  <si>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</si>
  <si>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</si>
  <si>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</si>
  <si>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</si>
  <si>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</si>
  <si>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</si>
  <si>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</si>
  <si>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</si>
  <si>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</si>
  <si>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</si>
  <si>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</si>
  <si>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</si>
  <si>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</si>
  <si>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</si>
  <si>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</si>
  <si>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</si>
  <si>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</si>
  <si>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</si>
  <si>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</si>
  <si>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</si>
  <si>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</si>
  <si>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</si>
  <si>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</si>
  <si>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</si>
  <si>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</si>
  <si>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</si>
  <si>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</si>
  <si>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</si>
  <si>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</si>
  <si>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</si>
  <si>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</si>
  <si>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</si>
  <si>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</si>
  <si>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</si>
  <si>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</si>
  <si>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</si>
  <si>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</si>
  <si>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</si>
  <si>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</si>
  <si>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</si>
  <si>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</si>
  <si>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</si>
  <si>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</si>
  <si>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</si>
  <si>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</si>
  <si>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</si>
  <si>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</si>
  <si>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</si>
  <si>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</si>
  <si>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</si>
  <si>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</si>
  <si>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</si>
  <si>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</si>
  <si>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</si>
  <si>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</si>
  <si>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</si>
  <si>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</si>
  <si>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</si>
  <si>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</si>
  <si>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</si>
  <si>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</si>
  <si>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</si>
  <si>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</si>
  <si>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</si>
  <si>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</si>
  <si>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</si>
  <si>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</si>
  <si>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</si>
  <si>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</si>
  <si>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</si>
  <si>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</si>
  <si>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</si>
  <si>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</si>
  <si>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</si>
  <si>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</si>
  <si>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</si>
  <si>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</si>
  <si>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</si>
  <si>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</si>
  <si>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</si>
  <si>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</si>
  <si>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</si>
  <si>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</si>
  <si>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</si>
  <si>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</si>
  <si>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</si>
  <si>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</si>
  <si>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</si>
  <si>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</si>
  <si>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</si>
  <si>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</si>
  <si>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</si>
  <si>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</si>
  <si>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</si>
  <si>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</si>
  <si>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</si>
  <si>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</si>
  <si>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</si>
  <si>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</si>
  <si>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</si>
  <si>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</si>
  <si>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</si>
  <si>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</si>
  <si>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</si>
  <si>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</si>
  <si>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</si>
  <si>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</si>
  <si>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</si>
  <si>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</si>
  <si>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</si>
  <si>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</si>
  <si>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</si>
  <si>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</si>
  <si>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</si>
  <si>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</si>
  <si>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</si>
  <si>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</si>
  <si>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</si>
  <si>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</si>
  <si>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</si>
  <si>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</si>
  <si>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</si>
  <si>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</si>
  <si>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</si>
  <si>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</si>
  <si>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</si>
  <si>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</si>
  <si>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</si>
  <si>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</si>
  <si>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</si>
  <si>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</si>
  <si>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</si>
  <si>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</si>
  <si>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</si>
  <si>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</si>
  <si>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</si>
  <si>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</si>
  <si>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</si>
  <si>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</si>
  <si>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</si>
  <si>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</si>
  <si>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</si>
  <si>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</si>
  <si>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</si>
  <si>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</si>
  <si>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</si>
  <si>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</si>
  <si>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</si>
  <si>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</si>
  <si>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</si>
  <si>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</si>
  <si>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</si>
  <si>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</si>
  <si>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</si>
  <si>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</si>
  <si>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</si>
  <si>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</si>
  <si>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</si>
  <si>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</si>
  <si>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</si>
  <si>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</si>
  <si>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</si>
  <si>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</si>
  <si>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</si>
  <si>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</si>
  <si>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</si>
  <si>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</si>
  <si>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</si>
  <si>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</si>
  <si>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</si>
  <si>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</si>
  <si>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</si>
  <si>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</si>
  <si>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</si>
  <si>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</si>
  <si>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</si>
  <si>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</si>
  <si>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</si>
  <si>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</si>
  <si>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</si>
  <si>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</si>
  <si>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</si>
  <si>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</si>
  <si>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</si>
  <si>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</si>
  <si>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</si>
  <si>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</si>
  <si>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</si>
  <si>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</si>
  <si>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</si>
  <si>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</si>
  <si>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</si>
  <si>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</si>
  <si>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</si>
  <si>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</si>
  <si>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</si>
  <si>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</si>
  <si>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</si>
  <si>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</si>
  <si>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</si>
  <si>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</si>
  <si>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</si>
  <si>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</si>
  <si>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</si>
  <si>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</si>
  <si>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</si>
  <si>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</si>
  <si>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</si>
  <si>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</si>
  <si>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</si>
  <si>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</si>
  <si>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</si>
  <si>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</si>
  <si>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</si>
  <si>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</si>
  <si>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</si>
  <si>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</si>
  <si>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</si>
  <si>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</si>
  <si>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</si>
  <si>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</si>
  <si>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</si>
  <si>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</si>
  <si>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</si>
  <si>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</si>
  <si>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</si>
  <si>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</si>
  <si>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</si>
  <si>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</si>
  <si>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</si>
  <si>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</si>
  <si>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</si>
  <si>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</si>
  <si>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</si>
  <si>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</si>
  <si>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</si>
  <si>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</si>
  <si>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</si>
  <si>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</si>
  <si>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</si>
  <si>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</si>
  <si>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</si>
  <si>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</si>
  <si>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</si>
  <si>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</si>
  <si>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</si>
  <si>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</si>
  <si>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</si>
  <si>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</si>
  <si>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</si>
  <si>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</si>
  <si>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</si>
  <si>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</si>
  <si>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</si>
  <si>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</si>
  <si>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</si>
  <si>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</si>
  <si>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</si>
  <si>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</si>
  <si>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</si>
  <si>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</si>
  <si>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</si>
  <si>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</si>
  <si>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</si>
  <si>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</si>
  <si>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</si>
  <si>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</si>
  <si>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</si>
  <si>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</si>
  <si>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</si>
  <si>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</si>
  <si>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</si>
  <si>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</si>
  <si>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</si>
  <si>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</si>
  <si>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</si>
  <si>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</si>
  <si>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</si>
  <si>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</si>
  <si>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</si>
  <si>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</si>
  <si>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</si>
  <si>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</si>
  <si>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</si>
  <si>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</si>
  <si>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</si>
  <si>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</si>
  <si>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</si>
  <si>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</si>
  <si>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</si>
  <si>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</si>
  <si>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</si>
  <si>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</si>
  <si>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</si>
  <si>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</si>
  <si>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</si>
  <si>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</si>
  <si>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</si>
  <si>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</si>
  <si>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</si>
  <si>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</si>
  <si>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</si>
  <si>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</si>
  <si>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</si>
  <si>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</si>
  <si>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</si>
  <si>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</si>
  <si>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</si>
  <si>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</si>
  <si>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</si>
  <si>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</si>
  <si>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</si>
  <si>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</si>
  <si>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</si>
  <si>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</si>
  <si>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</si>
  <si>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</si>
  <si>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</si>
  <si>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</si>
  <si>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</si>
  <si>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</si>
  <si>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</si>
  <si>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</si>
  <si>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</si>
  <si>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</si>
  <si>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</si>
  <si>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</si>
  <si>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</si>
  <si>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</si>
  <si>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</si>
  <si>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</si>
  <si>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</si>
  <si>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</si>
  <si>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</si>
  <si>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</si>
  <si>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</si>
  <si>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</si>
  <si>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</si>
  <si>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</si>
  <si>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</si>
  <si>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</si>
  <si>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</si>
  <si>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</si>
  <si>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</si>
  <si>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</si>
  <si>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</si>
  <si>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</si>
  <si>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</si>
  <si>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</si>
  <si>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</si>
  <si>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</si>
  <si>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</si>
  <si>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</si>
  <si>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</si>
  <si>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</si>
  <si>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</si>
  <si>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</si>
  <si>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</si>
  <si>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</si>
  <si>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</si>
  <si>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</si>
  <si>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</si>
  <si>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</si>
  <si>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</si>
  <si>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</si>
  <si>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</si>
  <si>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</si>
  <si>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</si>
  <si>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</si>
  <si>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</si>
  <si>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</si>
  <si>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</si>
  <si>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</si>
  <si>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</si>
  <si>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</si>
  <si>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</si>
  <si>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</si>
  <si>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</si>
  <si>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</si>
  <si>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</si>
  <si>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</si>
  <si>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</si>
  <si>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</si>
  <si>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</si>
  <si>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</si>
  <si>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</si>
  <si>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</si>
  <si>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</si>
  <si>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</si>
  <si>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</si>
  <si>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</si>
  <si>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</si>
  <si>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</si>
  <si>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</si>
  <si>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</si>
  <si>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</si>
  <si>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</si>
  <si>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</si>
  <si>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</si>
  <si>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</si>
  <si>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</si>
  <si>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</si>
  <si>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</si>
  <si>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</si>
  <si>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</si>
  <si>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</si>
  <si>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</si>
  <si>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</si>
  <si>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</si>
  <si>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</si>
  <si>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</si>
  <si>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</si>
  <si>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</si>
  <si>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</si>
  <si>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</si>
  <si>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</si>
  <si>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</si>
  <si>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</si>
  <si>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</si>
  <si>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</si>
  <si>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</si>
  <si>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</si>
  <si>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</si>
  <si>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</si>
  <si>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</si>
  <si>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</si>
  <si>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</si>
  <si>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</si>
  <si>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</si>
  <si>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</si>
  <si>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</si>
  <si>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</si>
  <si>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</si>
  <si>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</si>
  <si>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</si>
  <si>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</si>
  <si>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</si>
  <si>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</si>
  <si>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</si>
  <si>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</si>
  <si>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</si>
  <si>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</si>
  <si>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</si>
  <si>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</si>
  <si>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</si>
  <si>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</si>
  <si>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</si>
  <si>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</si>
  <si>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</si>
  <si>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</si>
  <si>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</si>
  <si>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</si>
  <si>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</si>
  <si>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</si>
  <si>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</si>
  <si>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</si>
  <si>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</si>
  <si>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</si>
  <si>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</si>
  <si>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</si>
  <si>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</si>
  <si>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</si>
  <si>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</si>
  <si>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</si>
  <si>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</si>
  <si>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</si>
  <si>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</si>
  <si>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</si>
  <si>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</si>
  <si>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</si>
  <si>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</si>
  <si>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</si>
  <si>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</si>
  <si>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</si>
  <si>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</si>
  <si>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</si>
  <si>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</si>
  <si>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</si>
  <si>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</si>
  <si>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</si>
  <si>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</si>
  <si>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</si>
  <si>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</si>
  <si>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</si>
  <si>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</si>
  <si>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</si>
  <si>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</si>
  <si>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</si>
  <si>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</si>
  <si>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</si>
  <si>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</si>
  <si>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</si>
  <si>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</si>
  <si>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</si>
  <si>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</si>
  <si>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</si>
  <si>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</si>
  <si>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</si>
  <si>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</si>
  <si>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</si>
  <si>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</si>
  <si>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</si>
  <si>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</si>
  <si>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</si>
  <si>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</si>
  <si>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</si>
  <si>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</si>
  <si>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</si>
  <si>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</si>
  <si>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</si>
  <si>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</si>
  <si>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</si>
  <si>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</si>
  <si>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</si>
  <si>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</si>
  <si>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</si>
  <si>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</si>
  <si>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</si>
  <si>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</si>
  <si>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</si>
  <si>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</si>
  <si>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</si>
  <si>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</si>
  <si>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</si>
  <si>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</si>
  <si>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</si>
  <si>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</si>
  <si>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</si>
  <si>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</si>
  <si>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</si>
  <si>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</si>
  <si>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</si>
  <si>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</si>
  <si>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</si>
  <si>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</si>
  <si>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</si>
  <si>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</si>
  <si>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</si>
  <si>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</si>
  <si>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</si>
  <si>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</si>
  <si>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</si>
  <si>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</si>
  <si>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</si>
  <si>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</si>
  <si>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</si>
  <si>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</si>
  <si>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</si>
  <si>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</si>
  <si>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</si>
  <si>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</si>
  <si>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</si>
  <si>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</si>
  <si>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</si>
  <si>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</si>
  <si>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</si>
  <si>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</si>
  <si>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</si>
  <si>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</si>
  <si>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</si>
  <si>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</si>
  <si>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</si>
  <si>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</si>
  <si>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</si>
  <si>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</si>
  <si>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</si>
  <si>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</si>
  <si>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</si>
  <si>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</si>
  <si>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</si>
  <si>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</si>
  <si>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</si>
  <si>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</si>
  <si>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</si>
  <si>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</si>
  <si>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</si>
  <si>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</si>
  <si>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</si>
  <si>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</si>
  <si>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</si>
  <si>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</si>
  <si>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</si>
  <si>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</si>
  <si>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</si>
  <si>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</si>
  <si>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</si>
  <si>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</si>
  <si>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</si>
  <si>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</si>
  <si>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</si>
  <si>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</si>
  <si>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</si>
  <si>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</si>
  <si>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</si>
  <si>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</si>
  <si>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</si>
  <si>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</si>
  <si>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</si>
  <si>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</si>
  <si>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</si>
  <si>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</si>
  <si>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</si>
  <si>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</si>
  <si>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</si>
  <si>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</si>
  <si>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</si>
  <si>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</si>
  <si>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</si>
  <si>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</si>
  <si>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</si>
  <si>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</si>
  <si>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</si>
  <si>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</si>
  <si>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</si>
  <si>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</si>
  <si>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</si>
  <si>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</si>
  <si>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</si>
  <si>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</si>
  <si>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</si>
  <si>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</si>
  <si>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</si>
  <si>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</si>
  <si>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</si>
  <si>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</si>
  <si>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</si>
  <si>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</si>
  <si>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</si>
  <si>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</si>
  <si>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</si>
  <si>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</si>
  <si>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</si>
  <si>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</si>
  <si>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</si>
  <si>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</si>
  <si>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</si>
  <si>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</si>
  <si>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</si>
  <si>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</si>
  <si>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</si>
  <si>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</si>
  <si>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</si>
  <si>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</si>
  <si>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</si>
  <si>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</si>
  <si>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</si>
  <si>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</si>
  <si>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</si>
  <si>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</si>
  <si>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</si>
  <si>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</si>
  <si>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</si>
  <si>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</si>
  <si>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</si>
  <si>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</si>
  <si>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</si>
  <si>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</si>
  <si>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</si>
  <si>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</si>
  <si>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</si>
  <si>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</si>
  <si>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</si>
  <si>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</si>
  <si>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</si>
  <si>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</si>
  <si>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</si>
  <si>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</si>
  <si>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</si>
  <si>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</si>
  <si>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</si>
  <si>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</si>
  <si>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</si>
  <si>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</si>
  <si>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</si>
  <si>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</si>
  <si>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</si>
  <si>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</si>
  <si>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</si>
  <si>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</si>
  <si>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</si>
  <si>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</si>
  <si>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</si>
  <si>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</si>
  <si>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</si>
  <si>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</si>
  <si>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</si>
  <si>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</si>
  <si>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</si>
  <si>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</si>
  <si>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</si>
  <si>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</si>
  <si>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</si>
  <si>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</si>
  <si>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</si>
  <si>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</si>
  <si>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</si>
  <si>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</si>
  <si>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</si>
  <si>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</si>
  <si>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</si>
  <si>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</si>
  <si>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</si>
  <si>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</si>
  <si>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</si>
  <si>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</si>
  <si>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</si>
  <si>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</si>
  <si>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</si>
  <si>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</si>
  <si>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</si>
  <si>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</si>
  <si>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</si>
  <si>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</si>
  <si>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</si>
  <si>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</si>
  <si>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</si>
  <si>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</si>
  <si>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</si>
  <si>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</si>
  <si>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</si>
  <si>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</si>
  <si>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</si>
  <si>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</si>
  <si>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</si>
  <si>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</si>
  <si>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</si>
  <si>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</si>
  <si>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</si>
  <si>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</si>
  <si>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</si>
  <si>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</si>
  <si>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</si>
  <si>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</si>
  <si>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</si>
  <si>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</si>
  <si>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</si>
  <si>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</si>
  <si>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</si>
  <si>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</si>
  <si>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</si>
  <si>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</si>
  <si>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</si>
  <si>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</si>
  <si>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</si>
  <si>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</si>
  <si>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</si>
  <si>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</si>
  <si>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</si>
  <si>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</si>
  <si>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</si>
  <si>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</si>
  <si>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</si>
  <si>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</si>
  <si>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</si>
  <si>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</si>
  <si>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</si>
  <si>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</si>
  <si>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</si>
  <si>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</si>
  <si>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</si>
  <si>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</si>
  <si>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</si>
  <si>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</si>
  <si>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</si>
  <si>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</si>
  <si>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</si>
  <si>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</si>
  <si>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</si>
  <si>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</si>
  <si>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</si>
  <si>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</si>
  <si>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</si>
  <si>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</si>
  <si>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</si>
  <si>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</si>
  <si>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</si>
  <si>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</si>
  <si>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</si>
  <si>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</si>
  <si>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</si>
  <si>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</si>
  <si>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</si>
  <si>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</si>
  <si>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</si>
  <si>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</si>
  <si>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</si>
  <si>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</si>
  <si>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</si>
  <si>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</si>
  <si>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</si>
  <si>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</si>
  <si>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</si>
  <si>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</si>
  <si>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</si>
  <si>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</si>
  <si>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</si>
  <si>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</si>
  <si>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</si>
  <si>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</si>
  <si>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</si>
  <si>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</si>
  <si>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</si>
  <si>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</si>
  <si>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</si>
  <si>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</si>
  <si>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</si>
  <si>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</si>
  <si>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</si>
  <si>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</si>
  <si>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</si>
  <si>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</si>
  <si>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</si>
  <si>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</si>
  <si>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</si>
  <si>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</si>
  <si>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</si>
  <si>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</si>
  <si>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</si>
  <si>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</si>
  <si>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</si>
  <si>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</si>
  <si>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</si>
  <si>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</si>
  <si>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</si>
  <si>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</si>
  <si>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</si>
  <si>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</si>
  <si>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</si>
  <si>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</si>
  <si>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</si>
  <si>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</si>
  <si>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</si>
  <si>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</si>
  <si>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</si>
  <si>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</si>
  <si>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</si>
  <si>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</si>
  <si>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</si>
  <si>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</si>
  <si>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</si>
  <si>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</si>
  <si>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</si>
  <si>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</si>
  <si>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</si>
  <si>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</si>
  <si>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</si>
  <si>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</si>
  <si>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</si>
  <si>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</si>
  <si>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</si>
  <si>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</si>
  <si>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</si>
  <si>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</si>
  <si>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</si>
  <si>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</si>
  <si>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</si>
  <si>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</si>
  <si>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</si>
  <si>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</si>
  <si>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</si>
  <si>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</si>
  <si>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</si>
  <si>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</si>
  <si>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</si>
  <si>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</si>
  <si>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</si>
  <si>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</si>
  <si>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</si>
  <si>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</si>
  <si>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</si>
  <si>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</si>
  <si>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</si>
  <si>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</si>
  <si>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</si>
  <si>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</si>
  <si>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</si>
  <si>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</si>
  <si>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</si>
  <si>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</si>
  <si>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</si>
  <si>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</si>
  <si>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</si>
  <si>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</si>
  <si>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</si>
  <si>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</si>
  <si>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</si>
  <si>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</si>
  <si>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</si>
  <si>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</si>
  <si>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</si>
  <si>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</si>
  <si>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</si>
  <si>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</si>
  <si>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</si>
  <si>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</si>
  <si>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</si>
  <si>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</si>
  <si>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</si>
  <si>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</si>
  <si>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</si>
  <si>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</si>
  <si>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</si>
  <si>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</si>
  <si>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</si>
  <si>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</si>
  <si>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</si>
  <si>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</si>
  <si>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</si>
  <si>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</si>
  <si>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</si>
  <si>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</si>
  <si>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</si>
  <si>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</si>
  <si>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</si>
  <si>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</si>
  <si>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</si>
  <si>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</si>
  <si>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</si>
  <si>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</si>
  <si>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</si>
  <si>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</si>
  <si>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</si>
  <si>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</si>
  <si>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</si>
  <si>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</si>
  <si>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</si>
  <si>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</si>
  <si>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</si>
  <si>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</si>
  <si>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</si>
  <si>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</si>
  <si>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</si>
  <si>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</si>
  <si>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</si>
  <si>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</si>
  <si>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</si>
  <si>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</si>
  <si>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</si>
  <si>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</si>
  <si>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</si>
  <si>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</si>
  <si>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</si>
  <si>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</si>
  <si>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</si>
  <si>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</si>
  <si>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</si>
  <si>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</si>
  <si>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</si>
  <si>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</si>
  <si>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</si>
  <si>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</si>
  <si>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</si>
  <si>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</si>
  <si>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</si>
  <si>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</si>
  <si>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</si>
  <si>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</si>
  <si>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</si>
  <si>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</si>
  <si>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</si>
  <si>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</si>
  <si>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</si>
  <si>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</si>
  <si>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</si>
  <si>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</si>
  <si>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</si>
  <si>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</si>
  <si>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</si>
  <si>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</si>
  <si>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</si>
  <si>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</si>
  <si>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</si>
  <si>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</si>
  <si>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</si>
  <si>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</si>
  <si>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</si>
  <si>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</si>
  <si>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</si>
  <si>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</si>
  <si>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</si>
  <si>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</si>
  <si>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</si>
  <si>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</si>
  <si>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</si>
  <si>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</si>
  <si>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</si>
  <si>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</si>
  <si>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</si>
  <si>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</si>
  <si>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</si>
  <si>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</si>
  <si>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</si>
  <si>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</si>
  <si>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</si>
  <si>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</si>
  <si>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</si>
  <si>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</si>
  <si>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</si>
  <si>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</si>
  <si>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</si>
  <si>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</si>
  <si>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</si>
  <si>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</si>
  <si>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</si>
  <si>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</si>
  <si>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</si>
  <si>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</si>
  <si>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</si>
  <si>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</si>
  <si>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</si>
  <si>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</si>
  <si>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</si>
  <si>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</si>
  <si>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</si>
  <si>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</si>
  <si>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</si>
  <si>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</si>
  <si>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</si>
  <si>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</si>
  <si>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</si>
  <si>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</si>
  <si>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</si>
  <si>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</si>
  <si>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</si>
  <si>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</si>
  <si>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</si>
  <si>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</si>
  <si>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</si>
  <si>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</si>
  <si>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</si>
  <si>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</si>
  <si>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</si>
  <si>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</si>
  <si>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</si>
  <si>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</si>
  <si>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</si>
  <si>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</si>
  <si>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</si>
  <si>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</si>
  <si>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</si>
  <si>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</si>
  <si>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</si>
  <si>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</si>
  <si>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</si>
  <si>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</si>
  <si>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</si>
  <si>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</si>
  <si>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</si>
  <si>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</si>
  <si>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</si>
  <si>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</si>
  <si>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</si>
  <si>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</si>
  <si>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</si>
  <si>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</si>
  <si>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</si>
  <si>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</si>
  <si>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</si>
  <si>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</si>
  <si>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</si>
  <si>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</si>
  <si>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</si>
  <si>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</si>
  <si>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</si>
  <si>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</si>
  <si>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</si>
  <si>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</si>
  <si>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</si>
  <si>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</si>
  <si>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</si>
  <si>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</si>
  <si>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</si>
  <si>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</si>
  <si>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</si>
  <si>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</si>
  <si>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</si>
  <si>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</si>
  <si>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</si>
  <si>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</si>
  <si>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</si>
  <si>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</si>
  <si>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</si>
  <si>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</si>
  <si>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</si>
  <si>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</si>
  <si>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</si>
  <si>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</si>
  <si>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</si>
  <si>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</si>
  <si>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</si>
  <si>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</si>
  <si>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</si>
  <si>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</si>
  <si>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</si>
  <si>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</si>
  <si>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</si>
  <si>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</si>
  <si>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</si>
  <si>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</si>
  <si>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</si>
  <si>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</si>
  <si>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</si>
  <si>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</si>
  <si>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</si>
  <si>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</si>
  <si>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</si>
  <si>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</si>
  <si>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</si>
  <si>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</si>
  <si>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</si>
  <si>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</si>
  <si>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</si>
  <si>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</si>
  <si>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</si>
  <si>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</si>
  <si>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</si>
  <si>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</si>
  <si>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</si>
  <si>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</si>
  <si>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</si>
  <si>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</si>
  <si>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</si>
  <si>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</si>
  <si>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</si>
  <si>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</si>
  <si>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</si>
  <si>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</si>
  <si>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</si>
  <si>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</si>
  <si>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</si>
  <si>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</si>
  <si>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</si>
  <si>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</si>
  <si>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</si>
  <si>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</si>
  <si>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</si>
  <si>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</si>
  <si>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</si>
  <si>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</si>
  <si>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</si>
  <si>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</si>
  <si>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</si>
  <si>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</si>
  <si>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</si>
  <si>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</si>
  <si>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</si>
  <si>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</si>
  <si>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</si>
  <si>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</si>
  <si>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</si>
  <si>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</si>
  <si>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</si>
  <si>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</si>
  <si>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</si>
  <si>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</si>
  <si>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</si>
  <si>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</si>
  <si>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</si>
  <si>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</si>
  <si>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</si>
  <si>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</si>
  <si>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</si>
  <si>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</si>
  <si>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</si>
  <si>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</si>
  <si>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</si>
  <si>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</si>
  <si>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</si>
  <si>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</si>
  <si>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</si>
  <si>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</si>
  <si>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</si>
  <si>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</si>
  <si>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</si>
  <si>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</si>
  <si>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</si>
  <si>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</si>
  <si>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</si>
  <si>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</si>
  <si>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</si>
  <si>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</si>
  <si>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</si>
  <si>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</si>
  <si>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</si>
  <si>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</si>
  <si>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</si>
  <si>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</si>
  <si>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</si>
  <si>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</si>
  <si>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</si>
  <si>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</si>
  <si>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</si>
  <si>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</si>
  <si>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</si>
  <si>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</si>
  <si>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</si>
  <si>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</si>
  <si>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</si>
  <si>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</si>
  <si>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</si>
  <si>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</si>
  <si>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</si>
  <si>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</si>
  <si>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</si>
  <si>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</si>
  <si>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</si>
  <si>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</si>
  <si>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</si>
  <si>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</si>
  <si>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</si>
  <si>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</si>
  <si>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</si>
  <si>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</si>
  <si>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</si>
  <si>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</si>
  <si>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</si>
  <si>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</si>
  <si>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</si>
  <si>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</si>
  <si>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</si>
  <si>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</si>
  <si>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</si>
  <si>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</si>
  <si>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</si>
  <si>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</si>
  <si>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</si>
  <si>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</si>
  <si>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</si>
  <si>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</si>
  <si>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</si>
  <si>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</si>
  <si>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</si>
  <si>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</si>
  <si>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</si>
  <si>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</si>
  <si>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</si>
  <si>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</si>
  <si>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</si>
  <si>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</si>
  <si>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</si>
  <si>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</si>
  <si>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</si>
  <si>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</si>
  <si>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</si>
  <si>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</si>
  <si>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</si>
  <si>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</si>
  <si>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</si>
  <si>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</si>
  <si>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</si>
  <si>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</si>
  <si>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</si>
  <si>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</si>
  <si>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</si>
  <si>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</si>
  <si>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</si>
  <si>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</si>
  <si>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</si>
  <si>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</si>
  <si>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</si>
  <si>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</si>
  <si>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</si>
  <si>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</si>
  <si>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</si>
  <si>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</si>
  <si>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</si>
  <si>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</si>
  <si>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</si>
  <si>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</si>
  <si>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</si>
  <si>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</si>
  <si>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</si>
  <si>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</si>
  <si>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</si>
  <si>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</si>
  <si>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</si>
  <si>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</si>
  <si>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</si>
  <si>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</si>
  <si>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</si>
  <si>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</si>
  <si>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</si>
  <si>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</si>
  <si>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</si>
  <si>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</si>
  <si>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</si>
  <si>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</si>
  <si>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</si>
  <si>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</si>
  <si>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</si>
  <si>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</si>
  <si>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</si>
  <si>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</si>
  <si>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</si>
  <si>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</si>
  <si>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</si>
  <si>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</si>
  <si>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</si>
  <si>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</si>
  <si>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</si>
  <si>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</si>
  <si>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</si>
  <si>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</si>
  <si>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</si>
  <si>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</si>
  <si>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</si>
  <si>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</si>
  <si>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</si>
  <si>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</si>
  <si>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</si>
  <si>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</si>
  <si>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</si>
  <si>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</si>
  <si>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</si>
  <si>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</si>
  <si>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</si>
  <si>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</si>
  <si>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</si>
  <si>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</si>
  <si>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</si>
  <si>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</si>
  <si>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</si>
  <si>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</si>
  <si>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</si>
  <si>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</si>
  <si>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</si>
  <si>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</si>
  <si>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</si>
  <si>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</si>
  <si>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</si>
  <si>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</si>
  <si>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</si>
  <si>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</si>
  <si>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</si>
  <si>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</si>
  <si>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</si>
  <si>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</si>
  <si>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</si>
  <si>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</si>
  <si>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</si>
  <si>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</si>
  <si>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</si>
  <si>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</si>
  <si>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</si>
  <si>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</si>
  <si>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</si>
  <si>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</si>
  <si>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</si>
  <si>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</si>
  <si>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</si>
  <si>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</si>
  <si>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</si>
  <si>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</si>
  <si>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</si>
  <si>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</si>
  <si>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</si>
  <si>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</si>
  <si>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</si>
  <si>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</si>
  <si>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</si>
  <si>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</si>
  <si>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</si>
  <si>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</si>
  <si>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</si>
  <si>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</si>
  <si>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</si>
  <si>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</si>
  <si>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</si>
  <si>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</si>
  <si>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</si>
  <si>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</si>
  <si>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</si>
  <si>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</si>
  <si>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</si>
  <si>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</si>
  <si>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</si>
  <si>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</si>
  <si>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</si>
  <si>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</si>
  <si>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</si>
  <si>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</si>
  <si>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</si>
  <si>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</si>
  <si>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</si>
  <si>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</si>
  <si>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</si>
  <si>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</si>
  <si>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</si>
  <si>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</si>
  <si>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</si>
  <si>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</si>
  <si>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</si>
  <si>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</si>
  <si>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</si>
  <si>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</si>
  <si>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</si>
  <si>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</si>
  <si>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</si>
  <si>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</si>
  <si>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</si>
  <si>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</si>
  <si>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</si>
  <si>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</si>
  <si>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</si>
  <si>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</si>
  <si>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</si>
  <si>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</si>
  <si>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</si>
  <si>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</si>
  <si>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</si>
  <si>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</si>
  <si>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</si>
  <si>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</si>
  <si>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</si>
  <si>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</si>
  <si>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</si>
  <si>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</si>
  <si>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</si>
  <si>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</si>
  <si>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</si>
  <si>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</si>
  <si>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</si>
  <si>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</si>
  <si>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</si>
  <si>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</si>
  <si>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</si>
  <si>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</si>
  <si>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</si>
  <si>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</si>
  <si>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</si>
  <si>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</si>
  <si>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</si>
  <si>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</si>
  <si>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</si>
  <si>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</si>
  <si>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</si>
  <si>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</si>
  <si>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</si>
  <si>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</si>
  <si>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</si>
  <si>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</si>
  <si>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</si>
  <si>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</si>
  <si>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</si>
  <si>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</si>
  <si>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</si>
  <si>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</si>
  <si>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</si>
  <si>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</si>
  <si>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</si>
  <si>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</si>
  <si>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</si>
  <si>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</si>
  <si>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</si>
  <si>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</si>
  <si>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</si>
  <si>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</si>
  <si>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</si>
  <si>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</si>
  <si>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</si>
  <si>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</si>
  <si>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</si>
  <si>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</si>
  <si>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</si>
  <si>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</si>
  <si>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</si>
  <si>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</si>
  <si>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</si>
  <si>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</si>
  <si>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</si>
  <si>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</si>
  <si>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</si>
  <si>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</si>
  <si>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</si>
  <si>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</si>
  <si>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</si>
  <si>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</si>
  <si>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</si>
  <si>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</si>
  <si>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</si>
  <si>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</si>
  <si>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</si>
  <si>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</si>
  <si>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</si>
  <si>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</si>
  <si>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</si>
  <si>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</si>
  <si>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</si>
  <si>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</si>
  <si>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</si>
  <si>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</si>
  <si>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</si>
  <si>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</si>
  <si>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</si>
  <si>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</si>
  <si>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</si>
  <si>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</si>
  <si>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</si>
  <si>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</si>
  <si>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</si>
  <si>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</si>
  <si>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</si>
  <si>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</si>
  <si>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</si>
  <si>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</si>
  <si>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</si>
  <si>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</si>
  <si>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</si>
  <si>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</si>
  <si>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</si>
  <si>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</si>
  <si>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</si>
  <si>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</si>
  <si>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</si>
  <si>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</si>
  <si>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</si>
  <si>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</si>
  <si>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</si>
  <si>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</si>
  <si>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</si>
  <si>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</si>
  <si>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</si>
  <si>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</si>
  <si>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</si>
  <si>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</si>
  <si>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</si>
  <si>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</si>
  <si>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</si>
  <si>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</si>
  <si>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</si>
  <si>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</si>
  <si>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</si>
  <si>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</si>
  <si>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</si>
  <si>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</si>
  <si>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</si>
  <si>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</si>
  <si>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</si>
  <si>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</si>
  <si>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</si>
  <si>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</si>
  <si>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</si>
  <si>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</si>
  <si>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</si>
  <si>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</si>
  <si>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</si>
  <si>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</si>
  <si>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</si>
  <si>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</si>
  <si>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</si>
  <si>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</si>
  <si>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</si>
  <si>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</si>
  <si>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</si>
  <si>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</si>
  <si>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</si>
  <si>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</si>
  <si>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</si>
  <si>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</si>
  <si>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</si>
  <si>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</si>
  <si>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</si>
  <si>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</si>
  <si>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</si>
  <si>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</si>
  <si>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</si>
  <si>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</si>
  <si>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</si>
  <si>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</si>
  <si>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</si>
  <si>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</si>
  <si>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</si>
  <si>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</si>
  <si>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</si>
  <si>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</si>
  <si>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</si>
  <si>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</si>
  <si>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</si>
  <si>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</si>
  <si>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</si>
  <si>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</si>
  <si>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</si>
  <si>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</si>
  <si>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</si>
  <si>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</si>
  <si>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</si>
  <si>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</si>
  <si>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</si>
  <si>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</si>
  <si>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</si>
  <si>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</si>
  <si>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</si>
  <si>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</si>
  <si>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</si>
  <si>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</si>
  <si>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</si>
  <si>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</si>
  <si>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</si>
  <si>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</si>
  <si>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</si>
  <si>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</si>
  <si>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</si>
  <si>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</si>
  <si>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</si>
  <si>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</si>
  <si>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</si>
  <si>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</si>
  <si>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</si>
  <si>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</si>
  <si>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</si>
  <si>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</si>
  <si>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</si>
  <si>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</si>
  <si>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</si>
  <si>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</si>
  <si>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</si>
  <si>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</si>
  <si>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</si>
  <si>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</si>
  <si>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</si>
  <si>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</si>
  <si>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</si>
  <si>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</si>
  <si>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</si>
  <si>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</si>
  <si>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</si>
  <si>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</si>
  <si>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</si>
  <si>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</si>
  <si>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</si>
  <si>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</si>
  <si>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</si>
  <si>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</si>
  <si>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</si>
  <si>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</si>
  <si>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</si>
  <si>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</si>
  <si>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</si>
  <si>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</si>
  <si>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</si>
  <si>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</si>
  <si>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</si>
  <si>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</si>
  <si>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</si>
  <si>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</si>
  <si>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</si>
  <si>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</si>
  <si>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</si>
  <si>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</si>
  <si>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</si>
  <si>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</si>
  <si>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</si>
  <si>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</si>
  <si>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</si>
  <si>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</si>
  <si>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</si>
  <si>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</si>
  <si>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</si>
  <si>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</si>
  <si>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</si>
  <si>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</si>
  <si>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</si>
  <si>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</si>
  <si>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</si>
  <si>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</si>
  <si>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</si>
  <si>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</si>
  <si>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</si>
  <si>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</si>
  <si>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</si>
  <si>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</si>
  <si>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</si>
  <si>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</si>
  <si>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</si>
  <si>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</si>
  <si>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</si>
  <si>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</si>
  <si>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</si>
  <si>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</si>
  <si>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</si>
  <si>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</si>
  <si>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</si>
  <si>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</si>
  <si>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</si>
  <si>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</si>
  <si>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</si>
  <si>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</si>
  <si>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</si>
  <si>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</si>
  <si>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</si>
  <si>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</si>
  <si>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</si>
  <si>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</si>
  <si>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</si>
  <si>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</si>
  <si>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</si>
  <si>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</si>
  <si>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</si>
  <si>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</si>
  <si>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</si>
  <si>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</si>
  <si>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</si>
  <si>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</si>
  <si>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</si>
  <si>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</si>
  <si>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</si>
  <si>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</si>
  <si>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</si>
  <si>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</si>
  <si>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</si>
  <si>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</si>
  <si>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</si>
  <si>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</si>
  <si>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</si>
  <si>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</si>
  <si>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</si>
  <si>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</si>
  <si>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</si>
  <si>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</si>
  <si>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</si>
  <si>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</si>
  <si>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</si>
  <si>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</si>
  <si>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</si>
  <si>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</si>
  <si>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</si>
  <si>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</si>
  <si>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</si>
  <si>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</si>
  <si>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</si>
  <si>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</si>
  <si>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</si>
  <si>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</si>
  <si>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</si>
  <si>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</si>
  <si>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</si>
  <si>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</si>
  <si>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</si>
  <si>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</si>
  <si>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</si>
  <si>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</si>
  <si>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</si>
  <si>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</si>
  <si>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</si>
  <si>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</si>
  <si>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</si>
  <si>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</si>
  <si>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</si>
  <si>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</si>
  <si>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</si>
  <si>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</si>
  <si>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</si>
  <si>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</si>
  <si>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</si>
  <si>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</si>
  <si>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</si>
  <si>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</si>
  <si>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</si>
  <si>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</si>
  <si>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</si>
  <si>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</si>
  <si>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</si>
  <si>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</si>
  <si>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</si>
  <si>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</si>
  <si>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</si>
  <si>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</si>
  <si>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</si>
  <si>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</si>
  <si>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</si>
  <si>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</si>
  <si>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</si>
  <si>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</si>
  <si>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</si>
  <si>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</si>
  <si>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</si>
  <si>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</si>
  <si>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</si>
  <si>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</si>
  <si>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</si>
  <si>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</si>
  <si>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</si>
  <si>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</si>
  <si>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</si>
  <si>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</si>
  <si>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</si>
  <si>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</si>
  <si>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</si>
  <si>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</si>
  <si>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</si>
  <si>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</si>
  <si>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</si>
  <si>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</si>
  <si>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</si>
  <si>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</si>
  <si>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</si>
  <si>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</si>
  <si>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</si>
  <si>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</si>
  <si>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</si>
  <si>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</si>
  <si>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</si>
  <si>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</si>
  <si>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</si>
  <si>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</si>
  <si>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</si>
  <si>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</si>
  <si>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</si>
  <si>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</si>
  <si>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</si>
  <si>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</si>
  <si>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</si>
  <si>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</si>
  <si>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</si>
  <si>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</si>
  <si>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</si>
  <si>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</si>
  <si>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</si>
  <si>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</si>
  <si>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</si>
  <si>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</si>
  <si>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</si>
  <si>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</si>
  <si>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</si>
  <si>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</si>
  <si>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</si>
  <si>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</si>
  <si>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</si>
  <si>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</si>
  <si>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</si>
  <si>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</si>
  <si>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</si>
  <si>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</si>
  <si>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</si>
  <si>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</si>
  <si>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</si>
  <si>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</si>
  <si>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</si>
  <si>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</si>
  <si>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</si>
  <si>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</si>
  <si>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</si>
  <si>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</si>
  <si>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</si>
  <si>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</si>
  <si>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</si>
  <si>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</si>
  <si>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</si>
  <si>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</si>
  <si>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</si>
  <si>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</si>
  <si>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</si>
  <si>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</si>
  <si>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</si>
  <si>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</si>
  <si>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</si>
  <si>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</si>
  <si>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</si>
  <si>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</si>
  <si>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</si>
  <si>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</si>
  <si>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</si>
  <si>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</si>
  <si>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</si>
  <si>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</si>
  <si>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</si>
  <si>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</si>
  <si>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</si>
  <si>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</si>
  <si>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</si>
  <si>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</si>
  <si>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</si>
  <si>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</si>
  <si>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</si>
  <si>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</si>
  <si>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</si>
  <si>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</si>
  <si>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</si>
  <si>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</si>
  <si>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</si>
  <si>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</si>
  <si>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</si>
  <si>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</si>
  <si>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</si>
  <si>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</si>
  <si>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</si>
  <si>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</si>
  <si>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</si>
  <si>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</si>
  <si>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</si>
  <si>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</si>
  <si>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</si>
  <si>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</si>
  <si>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</si>
  <si>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</si>
  <si>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</si>
  <si>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</si>
  <si>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</si>
  <si>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</si>
  <si>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</si>
  <si>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</si>
  <si>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</si>
  <si>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</si>
  <si>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</si>
  <si>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</si>
  <si>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</si>
  <si>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</si>
  <si>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</si>
  <si>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</si>
  <si>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</si>
  <si>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</si>
  <si>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</si>
  <si>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</si>
  <si>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</si>
  <si>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</si>
  <si>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</si>
  <si>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</si>
  <si>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</si>
  <si>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</si>
  <si>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</si>
  <si>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</si>
  <si>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</si>
  <si>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</si>
  <si>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</si>
  <si>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</si>
  <si>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</si>
  <si>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</si>
  <si>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</si>
  <si>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</si>
  <si>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</si>
  <si>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</si>
  <si>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</si>
  <si>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</si>
  <si>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</si>
  <si>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</si>
  <si>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</si>
  <si>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</si>
  <si>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</si>
  <si>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</si>
  <si>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</si>
  <si>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</si>
  <si>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</si>
  <si>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</si>
  <si>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</si>
  <si>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</si>
  <si>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</si>
  <si>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</si>
  <si>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</si>
  <si>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</si>
  <si>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</si>
  <si>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</si>
  <si>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</si>
  <si>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</si>
  <si>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</si>
  <si>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</si>
  <si>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</si>
  <si>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</si>
  <si>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</si>
  <si>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</si>
  <si>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</si>
  <si>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</si>
  <si>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</si>
  <si>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</si>
  <si>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</si>
  <si>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</si>
  <si>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</si>
  <si>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</si>
  <si>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</si>
  <si>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</si>
  <si>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</si>
  <si>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</si>
  <si>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</si>
  <si>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</si>
  <si>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</si>
  <si>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</si>
  <si>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</si>
  <si>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</si>
  <si>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</si>
  <si>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</si>
  <si>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</si>
  <si>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</si>
  <si>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</si>
  <si>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</si>
  <si>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</si>
  <si>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</si>
  <si>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</si>
  <si>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</si>
  <si>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</si>
  <si>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</si>
  <si>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</si>
  <si>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</si>
  <si>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</si>
  <si>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</si>
  <si>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</si>
  <si>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</si>
  <si>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</si>
  <si>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</si>
  <si>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</si>
  <si>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</si>
  <si>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</si>
  <si>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</si>
  <si>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</si>
  <si>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</si>
  <si>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</si>
  <si>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</si>
  <si>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</si>
  <si>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</si>
  <si>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</si>
  <si>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</si>
  <si>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</si>
  <si>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</si>
  <si>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</si>
  <si>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</si>
  <si>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</si>
  <si>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</si>
  <si>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</si>
  <si>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</si>
  <si>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</si>
  <si>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</si>
  <si>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</si>
  <si>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</si>
  <si>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</si>
  <si>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</si>
  <si>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</si>
  <si>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</si>
  <si>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</si>
  <si>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</si>
  <si>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</si>
  <si>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</si>
  <si>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</si>
  <si>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</si>
  <si>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</si>
  <si>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</si>
  <si>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</si>
  <si>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</si>
  <si>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</si>
  <si>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</si>
  <si>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</si>
  <si>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</si>
  <si>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</si>
  <si>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</si>
  <si>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</si>
  <si>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</si>
  <si>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</si>
  <si>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</si>
  <si>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</si>
  <si>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</si>
  <si>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</si>
  <si>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</si>
  <si>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</si>
  <si>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</si>
  <si>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</si>
  <si>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</si>
  <si>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</si>
  <si>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</si>
  <si>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</si>
  <si>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</si>
  <si>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</si>
  <si>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</si>
  <si>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</si>
  <si>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</si>
  <si>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</si>
  <si>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</si>
  <si>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</si>
  <si>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</si>
  <si>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</si>
  <si>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</si>
  <si>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</si>
  <si>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</si>
  <si>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</si>
  <si>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</si>
  <si>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</si>
  <si>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</si>
  <si>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</si>
  <si>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</si>
  <si>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</si>
  <si>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</si>
  <si>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</si>
  <si>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</si>
  <si>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</si>
  <si>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</si>
  <si>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</si>
  <si>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</si>
  <si>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</si>
  <si>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</si>
  <si>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</si>
  <si>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</si>
  <si>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</si>
  <si>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</si>
  <si>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</si>
  <si>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</si>
  <si>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</si>
  <si>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</si>
  <si>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</si>
  <si>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</si>
  <si>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</si>
  <si>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</si>
  <si>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</si>
  <si>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</si>
  <si>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</si>
  <si>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</si>
  <si>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</si>
  <si>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</si>
  <si>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</si>
  <si>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</si>
  <si>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</si>
  <si>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</si>
  <si>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</si>
  <si>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</si>
  <si>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</si>
  <si>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</si>
  <si>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</si>
  <si>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</si>
  <si>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</si>
  <si>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</si>
  <si>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</si>
  <si>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</si>
  <si>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</si>
  <si>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</si>
  <si>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</si>
  <si>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</si>
  <si>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</si>
  <si>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</si>
  <si>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</si>
  <si>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</si>
  <si>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</si>
  <si>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</si>
  <si>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</si>
  <si>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</si>
  <si>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</si>
  <si>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</si>
  <si>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</si>
  <si>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</si>
  <si>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</si>
  <si>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</si>
  <si>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</si>
  <si>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</si>
  <si>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</si>
  <si>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</si>
  <si>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</si>
  <si>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</si>
  <si>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</si>
  <si>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</si>
  <si>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</si>
  <si>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</si>
  <si>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</si>
  <si>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</si>
  <si>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</si>
  <si>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</si>
  <si>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</si>
  <si>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</si>
  <si>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</si>
  <si>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</si>
  <si>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</si>
  <si>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</si>
  <si>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</si>
  <si>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</si>
  <si>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</si>
  <si>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</si>
  <si>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</si>
  <si>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</si>
  <si>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</si>
  <si>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</si>
  <si>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</si>
  <si>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</si>
  <si>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</si>
  <si>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</si>
  <si>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</si>
  <si>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</si>
  <si>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</si>
  <si>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</si>
  <si>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</si>
  <si>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</si>
  <si>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</si>
  <si>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</si>
  <si>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</si>
  <si>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</si>
  <si>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</si>
  <si>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</si>
  <si>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</si>
  <si>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</si>
  <si>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</si>
  <si>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</si>
  <si>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</si>
  <si>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</si>
  <si>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</si>
  <si>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</si>
  <si>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</si>
  <si>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</si>
  <si>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</si>
  <si>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</si>
  <si>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</si>
  <si>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</si>
  <si>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</si>
  <si>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</si>
  <si>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</si>
  <si>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</si>
  <si>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</si>
  <si>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</si>
  <si>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</si>
  <si>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</si>
  <si>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</si>
  <si>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</si>
  <si>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</si>
  <si>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</si>
  <si>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</si>
  <si>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</si>
  <si>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</si>
  <si>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</si>
  <si>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</si>
  <si>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</si>
  <si>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</si>
  <si>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</si>
  <si>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</si>
  <si>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</si>
  <si>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</si>
  <si>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</si>
  <si>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</si>
  <si>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</si>
  <si>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</si>
  <si>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</si>
  <si>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</si>
  <si>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</si>
  <si>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</si>
  <si>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</si>
  <si>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</si>
  <si>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</si>
  <si>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</si>
  <si>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</si>
  <si>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</si>
  <si>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</si>
  <si>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</si>
  <si>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</si>
  <si>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</si>
  <si>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</si>
  <si>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</si>
  <si>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</si>
  <si>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</si>
  <si>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</si>
  <si>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</si>
  <si>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</si>
  <si>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</si>
  <si>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</si>
  <si>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</si>
  <si>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</si>
  <si>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</si>
  <si>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</si>
  <si>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</si>
  <si>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</si>
  <si>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</si>
  <si>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</si>
  <si>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</si>
  <si>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</si>
  <si>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</si>
  <si>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</si>
  <si>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</si>
  <si>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</si>
  <si>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</si>
  <si>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</si>
  <si>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</si>
  <si>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</si>
  <si>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</si>
  <si>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</si>
  <si>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</si>
  <si>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</si>
  <si>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</si>
  <si>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</si>
  <si>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</si>
  <si>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</si>
  <si>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</si>
  <si>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</si>
  <si>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</si>
  <si>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</si>
  <si>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</si>
  <si>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</si>
  <si>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</si>
  <si>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</si>
  <si>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</si>
  <si>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</si>
  <si>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</si>
  <si>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</si>
  <si>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</si>
  <si>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</si>
  <si>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</si>
  <si>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</si>
  <si>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</si>
  <si>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</si>
  <si>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</si>
  <si>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</si>
  <si>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</si>
  <si>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</si>
  <si>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</si>
  <si>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</si>
  <si>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</si>
  <si>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</si>
  <si>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</si>
  <si>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</si>
  <si>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</si>
  <si>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</si>
  <si>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</si>
  <si>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</si>
  <si>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</si>
  <si>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</si>
  <si>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</si>
  <si>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</si>
  <si>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</si>
  <si>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</si>
  <si>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</si>
  <si>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</si>
  <si>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</si>
  <si>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</si>
  <si>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</si>
  <si>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</si>
  <si>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</si>
  <si>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</si>
  <si>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</si>
  <si>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</si>
  <si>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</si>
  <si>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</si>
  <si>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</si>
  <si>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</si>
  <si>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</si>
  <si>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</si>
  <si>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</si>
  <si>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</si>
  <si>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</si>
  <si>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</si>
  <si>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</si>
  <si>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</si>
  <si>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</si>
  <si>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</si>
  <si>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</si>
  <si>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</si>
  <si>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</si>
  <si>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</si>
  <si>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</si>
  <si>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</si>
  <si>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</si>
  <si>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</si>
  <si>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</si>
  <si>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</si>
  <si>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</si>
  <si>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</si>
  <si>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</si>
  <si>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</si>
  <si>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</si>
  <si>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</si>
  <si>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</si>
  <si>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</si>
  <si>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</si>
  <si>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</si>
  <si>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</si>
  <si>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</si>
  <si>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</si>
  <si>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</si>
  <si>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</si>
  <si>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</si>
  <si>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</si>
  <si>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</si>
  <si>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</si>
  <si>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</si>
  <si>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</si>
  <si>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</si>
  <si>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</si>
  <si>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</si>
  <si>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</si>
  <si>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</si>
  <si>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</si>
  <si>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</si>
  <si>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</si>
  <si>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</si>
  <si>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</si>
  <si>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</si>
  <si>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</si>
  <si>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</si>
  <si>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</si>
  <si>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</si>
  <si>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</si>
  <si>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</si>
  <si>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</si>
  <si>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</si>
  <si>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</si>
  <si>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</si>
  <si>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</si>
  <si>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</si>
  <si>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</si>
  <si>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</si>
  <si>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</si>
  <si>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</si>
  <si>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</si>
  <si>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</si>
  <si>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</si>
  <si>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</si>
  <si>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</si>
  <si>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</si>
  <si>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</si>
  <si>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</si>
  <si>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</si>
  <si>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</si>
  <si>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</si>
  <si>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</si>
  <si>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</si>
  <si>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</si>
  <si>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</si>
  <si>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</si>
  <si>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</si>
  <si>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</si>
  <si>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</si>
  <si>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</si>
  <si>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</si>
  <si>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</si>
  <si>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</si>
  <si>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</si>
  <si>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</si>
  <si>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</si>
  <si>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</si>
  <si>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</si>
  <si>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</si>
  <si>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</si>
  <si>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</si>
  <si>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</si>
  <si>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</si>
  <si>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</si>
  <si>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</si>
  <si>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</si>
  <si>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</si>
  <si>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</si>
  <si>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</si>
  <si>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</si>
  <si>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</si>
  <si>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</si>
  <si>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</si>
  <si>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</si>
  <si>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</si>
  <si>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</si>
  <si>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</si>
  <si>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</si>
  <si>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</si>
  <si>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</si>
  <si>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</si>
  <si>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</si>
  <si>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</si>
  <si>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</si>
  <si>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</si>
  <si>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</si>
  <si>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</si>
  <si>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</si>
  <si>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</si>
  <si>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</si>
  <si>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</si>
  <si>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</si>
  <si>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</si>
  <si>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</si>
  <si>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</si>
  <si>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</si>
  <si>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</si>
  <si>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</si>
  <si>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</si>
  <si>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</si>
  <si>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</si>
  <si>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</si>
  <si>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</si>
  <si>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</si>
  <si>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</si>
  <si>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</si>
  <si>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</si>
  <si>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</si>
  <si>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</si>
  <si>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</si>
  <si>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</si>
  <si>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</si>
  <si>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</si>
  <si>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</si>
  <si>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</si>
  <si>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</si>
  <si>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</si>
  <si>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</si>
  <si>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</si>
  <si>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</si>
  <si>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</si>
  <si>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</si>
  <si>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</si>
  <si>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</si>
  <si>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</si>
  <si>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</si>
  <si>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</si>
  <si>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</si>
  <si>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</si>
  <si>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</si>
  <si>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</si>
  <si>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</si>
  <si>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</si>
  <si>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</si>
  <si>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</si>
  <si>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</si>
  <si>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</si>
  <si>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</si>
  <si>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</si>
  <si>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</si>
  <si>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</si>
  <si>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</si>
  <si>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</si>
  <si>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</si>
  <si>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</si>
  <si>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</si>
  <si>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</si>
  <si>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</si>
  <si>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</si>
  <si>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</si>
  <si>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</si>
  <si>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</si>
  <si>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</si>
  <si>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</si>
  <si>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</si>
  <si>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</si>
  <si>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</si>
  <si>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</si>
  <si>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</si>
  <si>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</si>
  <si>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</si>
  <si>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</si>
  <si>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</si>
  <si>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</si>
  <si>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</si>
  <si>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</si>
  <si>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</si>
  <si>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</si>
  <si>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</si>
  <si>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</si>
  <si>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</si>
  <si>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</si>
  <si>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</si>
  <si>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</si>
  <si>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</si>
  <si>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</si>
  <si>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</si>
  <si>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</si>
  <si>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</si>
  <si>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</si>
  <si>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</si>
  <si>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</si>
  <si>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</si>
  <si>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</si>
  <si>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</si>
  <si>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</si>
  <si>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</si>
  <si>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</si>
  <si>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</si>
  <si>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</si>
  <si>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</si>
  <si>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</si>
  <si>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</si>
  <si>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</si>
  <si>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</si>
  <si>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</si>
  <si>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</si>
  <si>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</si>
  <si>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</si>
  <si>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</si>
  <si>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</si>
  <si>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</si>
  <si>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</si>
  <si>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</si>
  <si>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</si>
  <si>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</si>
  <si>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</si>
  <si>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</si>
  <si>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</si>
  <si>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</si>
  <si>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</si>
  <si>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</si>
  <si>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</si>
  <si>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</si>
  <si>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</si>
  <si>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</si>
  <si>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</si>
  <si>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</si>
  <si>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</si>
  <si>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</si>
  <si>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</si>
  <si>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</si>
  <si>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</si>
  <si>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</si>
  <si>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</si>
  <si>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</si>
  <si>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</si>
  <si>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</si>
  <si>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</si>
  <si>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</si>
  <si>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</si>
  <si>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</si>
  <si>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</si>
  <si>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</si>
  <si>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</si>
  <si>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</si>
  <si>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</si>
  <si>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</si>
  <si>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</si>
  <si>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</si>
  <si>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</si>
  <si>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</si>
  <si>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</si>
  <si>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</si>
  <si>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</si>
  <si>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</si>
  <si>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</si>
  <si>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</si>
  <si>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</si>
  <si>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</si>
  <si>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</si>
  <si>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</si>
  <si>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</si>
  <si>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</si>
  <si>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</si>
  <si>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</si>
  <si>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</si>
  <si>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</si>
  <si>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</si>
  <si>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</si>
  <si>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</si>
  <si>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</si>
  <si>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</si>
  <si>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</si>
  <si>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</si>
  <si>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</si>
  <si>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</si>
  <si>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</si>
  <si>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</si>
  <si>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</si>
  <si>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</si>
  <si>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</si>
  <si>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</si>
  <si>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</si>
  <si>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</si>
  <si>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</si>
  <si>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</si>
  <si>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</si>
  <si>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</si>
  <si>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</si>
  <si>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</si>
  <si>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</si>
  <si>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</si>
  <si>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</si>
  <si>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</si>
  <si>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</si>
  <si>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</si>
  <si>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</si>
  <si>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</si>
  <si>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</si>
  <si>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</si>
  <si>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</si>
  <si>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</si>
  <si>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</si>
  <si>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</si>
  <si>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</si>
  <si>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</si>
  <si>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</si>
  <si>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</si>
  <si>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</si>
  <si>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</si>
  <si>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</si>
  <si>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</si>
  <si>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</si>
  <si>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</si>
  <si>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</si>
  <si>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</si>
  <si>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</si>
  <si>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</si>
  <si>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</si>
  <si>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</si>
  <si>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</si>
  <si>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</si>
  <si>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</si>
  <si>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</si>
  <si>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</si>
  <si>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</si>
  <si>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</si>
  <si>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</si>
  <si>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</si>
  <si>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</si>
  <si>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</si>
  <si>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</si>
  <si>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</si>
  <si>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</si>
  <si>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</si>
  <si>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</si>
  <si>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</si>
  <si>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</si>
  <si>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</si>
  <si>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</si>
  <si>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</si>
  <si>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</si>
  <si>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</si>
  <si>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</si>
  <si>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</si>
  <si>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</si>
  <si>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</si>
  <si>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</si>
  <si>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</si>
  <si>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</si>
  <si>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</si>
  <si>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</si>
  <si>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</si>
  <si>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</si>
  <si>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</si>
  <si>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</si>
  <si>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</si>
  <si>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</si>
  <si>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</si>
  <si>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</si>
  <si>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</si>
  <si>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</si>
  <si>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</si>
  <si>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</si>
  <si>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</si>
  <si>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</si>
  <si>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</si>
  <si>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</si>
  <si>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</si>
  <si>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</si>
  <si>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</si>
  <si>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</si>
  <si>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</si>
  <si>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</si>
  <si>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</si>
  <si>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</si>
  <si>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</si>
  <si>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</si>
  <si>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</si>
  <si>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</si>
  <si>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</si>
  <si>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</si>
  <si>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</si>
  <si>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</si>
  <si>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</si>
  <si>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</si>
  <si>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</si>
  <si>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</si>
  <si>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</si>
  <si>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</si>
  <si>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</si>
  <si>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</si>
  <si>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</si>
  <si>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</si>
  <si>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</si>
  <si>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</si>
  <si>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</si>
  <si>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</si>
  <si>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</si>
  <si>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</si>
  <si>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</si>
  <si>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</si>
  <si>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</si>
  <si>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</si>
  <si>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</si>
  <si>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</si>
  <si>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</si>
  <si>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</si>
  <si>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</si>
  <si>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</si>
  <si>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</si>
  <si>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</si>
  <si>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</si>
  <si>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</si>
  <si>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</si>
  <si>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</si>
  <si>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</si>
  <si>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</si>
  <si>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</si>
  <si>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</si>
  <si>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</si>
  <si>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</si>
  <si>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</si>
  <si>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</si>
  <si>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</si>
  <si>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</si>
  <si>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</si>
  <si>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</si>
  <si>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</si>
  <si>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</si>
  <si>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</si>
  <si>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</si>
  <si>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</si>
  <si>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</si>
  <si>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</si>
  <si>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</si>
  <si>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</si>
  <si>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</si>
  <si>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</si>
  <si>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</si>
  <si>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</si>
  <si>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</si>
  <si>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</si>
  <si>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</si>
  <si>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</si>
  <si>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</si>
  <si>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</si>
  <si>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</si>
  <si>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</si>
  <si>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</si>
  <si>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</si>
  <si>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</si>
  <si>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</si>
  <si>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</si>
  <si>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</si>
  <si>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</si>
  <si>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</si>
  <si>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</si>
  <si>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</si>
  <si>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</si>
  <si>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</si>
  <si>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</si>
  <si>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</si>
  <si>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</si>
  <si>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</si>
  <si>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</si>
  <si>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</si>
  <si>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</si>
  <si>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</si>
  <si>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</si>
  <si>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</si>
  <si>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</si>
  <si>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</si>
  <si>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</si>
  <si>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</si>
  <si>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</si>
  <si>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</si>
  <si>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</si>
  <si>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</si>
  <si>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</si>
  <si>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</si>
  <si>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</si>
  <si>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</si>
  <si>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</si>
  <si>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</si>
  <si>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</si>
  <si>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</si>
  <si>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</si>
  <si>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</si>
  <si>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</si>
  <si>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</si>
  <si>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</si>
  <si>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</si>
  <si>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</si>
  <si>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</si>
  <si>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</si>
  <si>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</si>
  <si>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</si>
  <si>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</si>
  <si>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</si>
  <si>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</si>
  <si>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</si>
  <si>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</si>
  <si>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</si>
  <si>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</si>
  <si>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</si>
  <si>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</si>
  <si>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</si>
  <si>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</si>
  <si>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</si>
  <si>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</si>
  <si>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</si>
  <si>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</si>
  <si>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</si>
  <si>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</si>
  <si>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</si>
  <si>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</si>
  <si>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</si>
  <si>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</si>
  <si>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</si>
  <si>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</si>
  <si>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</si>
  <si>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</si>
  <si>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</si>
  <si>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</si>
  <si>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</si>
  <si>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</si>
  <si>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</si>
  <si>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</si>
  <si>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</si>
  <si>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</si>
  <si>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</si>
  <si>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</si>
  <si>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</si>
  <si>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</si>
  <si>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</si>
  <si>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</si>
  <si>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</si>
  <si>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</si>
  <si>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</si>
  <si>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</si>
  <si>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</si>
  <si>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</si>
  <si>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</si>
  <si>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</si>
  <si>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</si>
  <si>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</si>
  <si>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</si>
  <si>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</si>
  <si>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</si>
  <si>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</si>
  <si>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</si>
  <si>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</si>
  <si>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</si>
  <si>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</si>
  <si>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</si>
  <si>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</si>
  <si>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</si>
  <si>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</si>
  <si>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</si>
  <si>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</si>
  <si>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</si>
  <si>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</si>
  <si>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</si>
  <si>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</si>
  <si>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</si>
  <si>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</si>
  <si>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</si>
  <si>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</si>
  <si>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</si>
  <si>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</si>
  <si>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</si>
  <si>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</si>
  <si>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</si>
  <si>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</si>
  <si>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</si>
  <si>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</si>
  <si>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</si>
  <si>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</si>
  <si>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</si>
  <si>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</si>
  <si>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</si>
  <si>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</si>
  <si>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</si>
  <si>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</si>
  <si>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</si>
  <si>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</si>
  <si>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</si>
  <si>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</si>
  <si>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</si>
  <si>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</si>
  <si>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</si>
  <si>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</si>
  <si>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</si>
  <si>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</si>
  <si>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</si>
  <si>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</si>
  <si>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</si>
  <si>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</si>
  <si>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</si>
  <si>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</si>
  <si>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</si>
  <si>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</si>
  <si>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</si>
  <si>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</si>
  <si>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</si>
  <si>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</si>
  <si>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</si>
  <si>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</si>
  <si>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</si>
  <si>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</si>
  <si>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</si>
  <si>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</si>
  <si>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</si>
  <si>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</si>
  <si>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</si>
  <si>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</si>
  <si>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</si>
  <si>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</si>
  <si>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</si>
  <si>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</si>
  <si>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</si>
  <si>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</si>
  <si>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</si>
  <si>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</si>
  <si>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</si>
  <si>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</si>
  <si>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</si>
  <si>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</si>
  <si>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</si>
  <si>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</si>
  <si>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</si>
  <si>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</si>
  <si>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</si>
  <si>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</si>
  <si>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</si>
  <si>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</si>
  <si>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</si>
  <si>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</si>
  <si>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</si>
  <si>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</si>
  <si>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</si>
  <si>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</si>
  <si>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</si>
  <si>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</si>
  <si>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</si>
  <si>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</si>
  <si>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</si>
  <si>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</si>
  <si>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</si>
  <si>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</si>
  <si>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</si>
  <si>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</si>
  <si>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</si>
  <si>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</si>
  <si>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</si>
  <si>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</si>
  <si>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</si>
  <si>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</si>
  <si>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</si>
  <si>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</si>
  <si>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</si>
  <si>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</si>
  <si>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</si>
  <si>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</si>
  <si>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</si>
  <si>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</si>
  <si>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</si>
  <si>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</si>
  <si>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</si>
  <si>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</si>
  <si>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</si>
  <si>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</si>
  <si>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</si>
  <si>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</si>
  <si>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</si>
  <si>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</si>
  <si>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</si>
  <si>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</si>
  <si>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</si>
  <si>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</si>
  <si>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</si>
  <si>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</si>
  <si>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</si>
  <si>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</si>
  <si>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</si>
  <si>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</si>
  <si>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</si>
  <si>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</si>
  <si>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</si>
  <si>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</si>
  <si>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</si>
  <si>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</si>
  <si>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</si>
  <si>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</si>
  <si>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</si>
  <si>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</si>
  <si>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</si>
  <si>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</si>
  <si>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</si>
  <si>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</si>
  <si>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</si>
  <si>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</si>
  <si>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</si>
  <si>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</si>
  <si>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</si>
  <si>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</si>
  <si>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</si>
  <si>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</si>
  <si>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</si>
  <si>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</si>
  <si>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</si>
  <si>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</si>
  <si>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</si>
  <si>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</si>
  <si>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</si>
  <si>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</si>
  <si>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</si>
  <si>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</si>
  <si>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</si>
  <si>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</si>
  <si>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</si>
  <si>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</si>
  <si>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</si>
  <si>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</si>
  <si>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</si>
  <si>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</si>
  <si>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</si>
  <si>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</si>
  <si>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</si>
  <si>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</si>
  <si>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</si>
  <si>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</si>
  <si>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</si>
  <si>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</si>
  <si>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</si>
  <si>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</si>
  <si>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</si>
  <si>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</si>
  <si>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</si>
  <si>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</si>
  <si>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</si>
  <si>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</si>
  <si>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</si>
  <si>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</si>
  <si>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</si>
  <si>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</si>
  <si>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</si>
  <si>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</si>
  <si>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</si>
  <si>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</si>
  <si>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</si>
  <si>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</si>
  <si>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</si>
  <si>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</si>
  <si>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</si>
  <si>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</si>
  <si>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</si>
  <si>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</si>
  <si>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</si>
  <si>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</si>
  <si>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</si>
  <si>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</si>
  <si>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</si>
  <si>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</si>
  <si>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</si>
  <si>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</si>
  <si>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</si>
  <si>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</si>
  <si>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</si>
  <si>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</si>
  <si>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</si>
  <si>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</si>
  <si>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</si>
  <si>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</si>
  <si>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</si>
  <si>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</si>
  <si>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</si>
  <si>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</si>
  <si>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</si>
  <si>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</si>
  <si>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</si>
  <si>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</si>
  <si>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</si>
  <si>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</si>
  <si>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</si>
  <si>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</si>
  <si>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</si>
  <si>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</si>
  <si>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</si>
  <si>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</si>
  <si>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</si>
  <si>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</si>
  <si>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</si>
  <si>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</si>
  <si>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</si>
  <si>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</si>
  <si>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</si>
  <si>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</si>
  <si>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</si>
  <si>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</si>
  <si>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</si>
  <si>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</si>
  <si>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</si>
  <si>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</si>
  <si>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</si>
  <si>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</si>
  <si>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</si>
  <si>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</si>
  <si>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</si>
  <si>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</si>
  <si>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</si>
  <si>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</si>
  <si>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</si>
  <si>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</si>
  <si>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</si>
  <si>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</si>
  <si>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</si>
  <si>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</si>
  <si>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</si>
  <si>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</si>
  <si>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</si>
  <si>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</si>
  <si>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</si>
  <si>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</si>
  <si>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</si>
  <si>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</si>
  <si>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</si>
  <si>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</si>
  <si>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</si>
  <si>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</si>
  <si>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</si>
  <si>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</si>
  <si>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</si>
  <si>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</si>
  <si>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</si>
  <si>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</si>
  <si>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</si>
  <si>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</si>
  <si>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</si>
  <si>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</si>
  <si>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</si>
  <si>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</si>
  <si>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</si>
  <si>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</si>
  <si>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</si>
  <si>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</si>
  <si>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</si>
  <si>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</si>
  <si>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</si>
  <si>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</si>
  <si>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</si>
  <si>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</si>
  <si>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</si>
  <si>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</si>
  <si>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</si>
  <si>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</si>
  <si>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</si>
  <si>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</si>
  <si>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</si>
  <si>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</si>
  <si>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</si>
  <si>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</si>
  <si>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</si>
  <si>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</si>
  <si>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</si>
  <si>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</si>
  <si>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</si>
  <si>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</si>
  <si>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</si>
  <si>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</si>
  <si>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</si>
  <si>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</si>
  <si>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</si>
  <si>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</si>
  <si>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</si>
  <si>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</si>
  <si>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</si>
  <si>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</si>
  <si>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</si>
  <si>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</si>
  <si>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</si>
  <si>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</si>
  <si>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</si>
  <si>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</si>
  <si>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</si>
  <si>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</si>
  <si>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</si>
  <si>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</si>
  <si>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</si>
  <si>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</si>
  <si>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</si>
  <si>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</si>
  <si>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</si>
  <si>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</si>
  <si>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</si>
  <si>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</si>
  <si>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</si>
  <si>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</si>
  <si>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</si>
  <si>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</si>
  <si>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</si>
  <si>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</si>
  <si>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</si>
  <si>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</si>
  <si>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</si>
  <si>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</si>
  <si>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</si>
  <si>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</si>
  <si>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</si>
  <si>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</si>
  <si>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</si>
  <si>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</si>
  <si>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</si>
  <si>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</si>
  <si>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</si>
  <si>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</si>
  <si>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</si>
  <si>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</si>
  <si>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</si>
  <si>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</si>
  <si>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</si>
  <si>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</si>
  <si>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</si>
  <si>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</si>
  <si>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</si>
  <si>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</si>
  <si>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</si>
  <si>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</si>
  <si>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</si>
  <si>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</si>
  <si>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</si>
  <si>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</si>
  <si>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</si>
  <si>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</si>
  <si>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</si>
  <si>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</si>
  <si>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</si>
  <si>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</si>
  <si>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</si>
  <si>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</si>
  <si>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</si>
  <si>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</si>
  <si>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</si>
  <si>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</si>
  <si>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</si>
  <si>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</si>
  <si>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</si>
  <si>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</si>
  <si>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</si>
  <si>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</si>
  <si>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</si>
  <si>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</si>
  <si>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</si>
  <si>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</si>
  <si>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</si>
  <si>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</si>
  <si>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</si>
  <si>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</si>
  <si>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</si>
  <si>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</si>
  <si>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</si>
  <si>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</si>
  <si>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</si>
  <si>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</si>
  <si>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</si>
  <si>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</si>
  <si>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</si>
  <si>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</si>
  <si>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</si>
  <si>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</si>
  <si>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</si>
  <si>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</si>
  <si>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</si>
  <si>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</si>
  <si>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</si>
  <si>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</si>
  <si>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</si>
  <si>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</si>
  <si>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</si>
  <si>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</si>
  <si>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</si>
  <si>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</si>
  <si>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</si>
  <si>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</si>
  <si>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</si>
  <si>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</si>
  <si>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</si>
  <si>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</si>
  <si>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</si>
  <si>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</si>
  <si>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</si>
  <si>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</si>
  <si>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</si>
  <si>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</si>
  <si>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</si>
  <si>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</si>
  <si>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</si>
  <si>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</si>
  <si>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</si>
  <si>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</si>
  <si>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</si>
  <si>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</si>
  <si>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</si>
  <si>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</si>
  <si>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</si>
  <si>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</si>
  <si>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</si>
  <si>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</si>
  <si>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</si>
  <si>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</si>
  <si>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</si>
  <si>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</si>
  <si>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</si>
  <si>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</si>
  <si>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</si>
  <si>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</si>
  <si>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</si>
  <si>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</si>
  <si>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</si>
  <si>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</si>
  <si>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</si>
  <si>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</si>
  <si>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</si>
  <si>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</si>
  <si>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</si>
  <si>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</si>
  <si>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</si>
  <si>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</si>
  <si>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</si>
  <si>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</si>
  <si>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</si>
  <si>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</si>
  <si>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</si>
  <si>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</si>
  <si>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</si>
  <si>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</si>
  <si>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</si>
  <si>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</si>
  <si>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</si>
  <si>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</si>
  <si>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</si>
  <si>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</si>
  <si>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</si>
  <si>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</si>
  <si>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</si>
  <si>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</si>
  <si>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</si>
  <si>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</si>
  <si>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</si>
  <si>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</si>
  <si>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</si>
  <si>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</si>
  <si>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</si>
  <si>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</si>
  <si>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</si>
  <si>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</si>
  <si>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</si>
  <si>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</si>
  <si>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</si>
  <si>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</si>
  <si>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</si>
  <si>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</si>
  <si>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</si>
  <si>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</si>
  <si>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</si>
  <si>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</si>
  <si>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</si>
  <si>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</si>
  <si>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</si>
  <si>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</si>
  <si>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</si>
  <si>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</si>
  <si>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</si>
  <si>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</si>
  <si>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</si>
  <si>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</si>
  <si>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</si>
  <si>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</si>
  <si>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</si>
  <si>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</si>
  <si>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</si>
  <si>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</si>
  <si>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</si>
  <si>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</si>
  <si>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</si>
  <si>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</si>
  <si>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</si>
  <si>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</si>
  <si>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</si>
  <si>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</si>
  <si>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</si>
  <si>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</si>
  <si>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</si>
  <si>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</si>
  <si>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</si>
  <si>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</si>
  <si>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</si>
  <si>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</si>
  <si>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</si>
  <si>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</si>
  <si>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</si>
  <si>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</si>
  <si>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</si>
  <si>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</si>
  <si>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</si>
  <si>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</si>
  <si>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</si>
  <si>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</si>
  <si>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</si>
  <si>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</si>
  <si>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</si>
  <si>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</si>
  <si>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</si>
  <si>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</si>
  <si>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</si>
  <si>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</si>
  <si>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</si>
  <si>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</si>
  <si>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</si>
  <si>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</si>
  <si>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</si>
  <si>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</si>
  <si>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</si>
  <si>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</si>
  <si>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</si>
  <si>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</si>
  <si>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</si>
  <si>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</si>
  <si>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</si>
  <si>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</si>
  <si>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</si>
  <si>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</si>
  <si>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</si>
  <si>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</si>
  <si>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</si>
  <si>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</si>
  <si>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</si>
  <si>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</si>
  <si>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</si>
  <si>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</si>
  <si>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</si>
  <si>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</si>
  <si>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</si>
  <si>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</si>
  <si>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</si>
  <si>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</si>
  <si>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</si>
  <si>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</si>
  <si>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</si>
  <si>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</si>
  <si>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</si>
  <si>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</si>
  <si>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</si>
  <si>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</si>
  <si>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</si>
  <si>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</si>
  <si>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</si>
  <si>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</si>
  <si>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</si>
  <si>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</si>
  <si>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</si>
  <si>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</si>
  <si>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</si>
  <si>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</si>
  <si>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</si>
  <si>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</si>
  <si>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</si>
  <si>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</si>
  <si>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</si>
  <si>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</si>
  <si>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</si>
  <si>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</si>
  <si>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</si>
  <si>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</si>
  <si>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</si>
  <si>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</si>
  <si>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</si>
  <si>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</si>
  <si>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</si>
  <si>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</si>
  <si>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</si>
  <si>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</si>
  <si>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</si>
  <si>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</si>
  <si>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</si>
  <si>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</si>
  <si>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</si>
  <si>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</si>
  <si>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</si>
  <si>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</si>
  <si>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</si>
  <si>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</si>
  <si>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</si>
  <si>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</si>
  <si>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</si>
  <si>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</si>
  <si>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</si>
  <si>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</si>
  <si>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</si>
  <si>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</si>
  <si>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</si>
  <si>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</si>
  <si>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</si>
  <si>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</si>
  <si>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</si>
  <si>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</si>
  <si>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</si>
  <si>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</si>
  <si>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</si>
  <si>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</si>
  <si>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</si>
  <si>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</si>
  <si>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</si>
  <si>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</si>
  <si>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</si>
  <si>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</si>
  <si>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</si>
  <si>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</si>
  <si>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</si>
  <si>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</si>
  <si>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</si>
  <si>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</si>
  <si>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</si>
  <si>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</si>
  <si>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</si>
  <si>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</si>
  <si>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</si>
  <si>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</si>
  <si>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</si>
  <si>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</si>
  <si>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</si>
  <si>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</si>
  <si>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</si>
  <si>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</si>
  <si>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</si>
  <si>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</si>
  <si>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</si>
  <si>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</si>
  <si>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</si>
  <si>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</si>
  <si>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</si>
  <si>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</si>
  <si>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</si>
  <si>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</si>
  <si>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</si>
  <si>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</si>
  <si>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</si>
  <si>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</si>
  <si>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</si>
  <si>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</si>
  <si>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</si>
  <si>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</si>
  <si>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</si>
  <si>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</si>
  <si>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</si>
  <si>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</si>
  <si>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</si>
  <si>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</si>
  <si>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</si>
  <si>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</si>
  <si>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</si>
  <si>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</si>
  <si>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</si>
  <si>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</si>
  <si>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</si>
  <si>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</si>
  <si>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</si>
  <si>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</si>
  <si>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</si>
  <si>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</si>
  <si>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</si>
  <si>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</si>
  <si>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</si>
  <si>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</si>
  <si>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</si>
  <si>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</si>
  <si>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</si>
  <si>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</si>
  <si>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</si>
  <si>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</si>
  <si>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</si>
  <si>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</si>
  <si>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</si>
  <si>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</si>
  <si>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</si>
  <si>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</si>
  <si>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</si>
  <si>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</si>
  <si>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</si>
  <si>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</si>
  <si>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</si>
  <si>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</si>
  <si>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</si>
  <si>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</si>
  <si>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</si>
  <si>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</si>
  <si>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</si>
  <si>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</si>
  <si>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</si>
  <si>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</si>
  <si>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</si>
  <si>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</si>
  <si>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</si>
  <si>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</si>
  <si>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</si>
  <si>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</si>
  <si>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</si>
  <si>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</si>
  <si>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</si>
  <si>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</si>
  <si>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</si>
  <si>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</si>
  <si>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</si>
  <si>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</si>
  <si>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</si>
  <si>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</si>
  <si>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</si>
  <si>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</si>
  <si>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</si>
  <si>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</si>
  <si>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</si>
  <si>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</si>
  <si>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</si>
  <si>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</si>
  <si>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</si>
  <si>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</si>
  <si>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</si>
  <si>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</si>
  <si>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</si>
  <si>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</si>
  <si>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</si>
  <si>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</si>
  <si>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</si>
  <si>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</si>
  <si>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</si>
  <si>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</si>
  <si>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</si>
  <si>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</si>
  <si>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</si>
  <si>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</si>
  <si>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</si>
  <si>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</si>
  <si>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</si>
  <si>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</si>
  <si>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</si>
  <si>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</si>
  <si>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</si>
  <si>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</si>
  <si>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</si>
  <si>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</si>
  <si>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</si>
  <si>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</si>
  <si>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</si>
  <si>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</si>
  <si>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</si>
  <si>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</si>
  <si>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</si>
  <si>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</si>
  <si>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</si>
  <si>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</si>
  <si>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</si>
  <si>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</si>
  <si>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</si>
  <si>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</si>
  <si>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</si>
  <si>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</si>
  <si>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</si>
  <si>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</si>
  <si>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</si>
  <si>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</si>
  <si>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</si>
  <si>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</si>
  <si>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</si>
  <si>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</si>
  <si>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</si>
  <si>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</si>
  <si>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</si>
  <si>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</si>
  <si>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</si>
  <si>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</si>
  <si>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</si>
  <si>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</si>
  <si>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</si>
  <si>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</si>
  <si>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</si>
  <si>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</si>
  <si>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</si>
  <si>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</si>
  <si>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</si>
  <si>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</si>
  <si>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</si>
  <si>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</si>
  <si>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</si>
  <si>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</si>
  <si>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</si>
  <si>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</si>
  <si>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</si>
  <si>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</si>
  <si>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</si>
  <si>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</si>
  <si>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</si>
  <si>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</si>
  <si>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</si>
  <si>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</si>
  <si>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</si>
  <si>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</si>
  <si>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</si>
  <si>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</si>
  <si>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</si>
  <si>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</si>
  <si>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</si>
  <si>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</si>
  <si>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</si>
  <si>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</si>
  <si>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</si>
  <si>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</si>
  <si>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</si>
  <si>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</si>
  <si>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</si>
  <si>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</si>
  <si>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</si>
  <si>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</si>
  <si>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</si>
  <si>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</si>
  <si>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</si>
  <si>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</si>
  <si>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</si>
  <si>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</si>
  <si>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</si>
  <si>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</si>
  <si>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</si>
  <si>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</si>
  <si>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</si>
  <si>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</si>
  <si>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</si>
  <si>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</si>
  <si>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</si>
  <si>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</si>
  <si>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</si>
  <si>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</si>
  <si>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</si>
  <si>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</si>
  <si>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</si>
  <si>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</si>
  <si>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</si>
  <si>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</si>
  <si>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</si>
  <si>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</si>
  <si>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</si>
  <si>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</si>
  <si>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</si>
  <si>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</si>
  <si>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</si>
  <si>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</si>
  <si>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</si>
  <si>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</si>
  <si>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</si>
  <si>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</si>
  <si>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</si>
  <si>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</si>
  <si>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</si>
  <si>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</si>
  <si>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</si>
  <si>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</si>
  <si>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</si>
  <si>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</si>
  <si>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</si>
  <si>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</si>
  <si>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</si>
  <si>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</si>
  <si>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</si>
  <si>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</si>
  <si>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</si>
  <si>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</si>
  <si>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</si>
  <si>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</si>
  <si>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</si>
  <si>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</si>
  <si>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</si>
  <si>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</si>
  <si>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</si>
  <si>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</si>
  <si>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</si>
  <si>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</si>
  <si>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</si>
  <si>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</si>
  <si>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</si>
  <si>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</si>
  <si>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</si>
  <si>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</si>
  <si>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</si>
  <si>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</si>
  <si>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</si>
  <si>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</si>
  <si>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</si>
  <si>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</si>
  <si>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</si>
  <si>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</si>
  <si>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</si>
  <si>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</si>
  <si>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</si>
  <si>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</si>
  <si>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</si>
  <si>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</si>
  <si>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</si>
  <si>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</si>
  <si>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</si>
  <si>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</si>
  <si>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</si>
  <si>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</si>
  <si>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</si>
  <si>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</si>
  <si>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</si>
  <si>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</si>
  <si>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</si>
  <si>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</si>
  <si>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</si>
  <si>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</si>
  <si>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</si>
  <si>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</si>
  <si>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</si>
  <si>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</si>
  <si>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</si>
  <si>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</si>
  <si>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</si>
  <si>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</si>
  <si>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</si>
  <si>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</si>
  <si>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</si>
  <si>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</si>
  <si>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</si>
  <si>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</si>
  <si>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</si>
  <si>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</si>
  <si>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</si>
  <si>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</si>
  <si>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</si>
  <si>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</si>
  <si>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</si>
  <si>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</si>
  <si>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</si>
  <si>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</si>
  <si>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</si>
  <si>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</si>
  <si>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</si>
  <si>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</si>
  <si>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</si>
  <si>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</si>
  <si>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</si>
  <si>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</si>
  <si>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</si>
  <si>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</si>
  <si>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</si>
  <si>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</si>
  <si>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</si>
  <si>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</si>
  <si>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</si>
  <si>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</si>
  <si>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</si>
  <si>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</si>
  <si>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</si>
  <si>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</si>
  <si>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</si>
  <si>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</si>
  <si>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</si>
  <si>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</si>
  <si>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</si>
  <si>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</si>
  <si>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</si>
  <si>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</si>
  <si>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</si>
  <si>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</si>
  <si>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</si>
  <si>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</si>
  <si>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</si>
  <si>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</si>
  <si>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</si>
  <si>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</si>
  <si>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</si>
  <si>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</si>
  <si>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</si>
  <si>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</si>
  <si>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</si>
  <si>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</si>
  <si>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</si>
  <si>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</si>
  <si>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</si>
  <si>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</si>
  <si>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</si>
  <si>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</si>
  <si>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</si>
  <si>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</si>
  <si>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</si>
  <si>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</si>
  <si>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</si>
  <si>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</si>
  <si>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</si>
  <si>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</si>
  <si>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</si>
  <si>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</si>
  <si>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</si>
  <si>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</si>
  <si>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</si>
  <si>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</si>
  <si>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</si>
  <si>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</si>
  <si>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</si>
  <si>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</si>
  <si>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</si>
  <si>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</si>
  <si>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</si>
  <si>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</si>
  <si>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</si>
  <si>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</si>
  <si>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</si>
  <si>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</si>
  <si>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</si>
  <si>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</si>
  <si>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</si>
  <si>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</si>
  <si>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</si>
  <si>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</si>
  <si>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</si>
  <si>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</si>
  <si>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</si>
  <si>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</si>
  <si>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</si>
  <si>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</si>
  <si>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</si>
  <si>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</si>
  <si>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</si>
  <si>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</si>
  <si>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</si>
  <si>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</si>
  <si>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</si>
  <si>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</si>
  <si>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</si>
  <si>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</si>
  <si>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</si>
  <si>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</si>
  <si>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</si>
  <si>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</si>
  <si>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</si>
  <si>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</si>
  <si>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</si>
  <si>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</si>
  <si>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</si>
  <si>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</si>
  <si>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</si>
  <si>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</si>
  <si>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</si>
  <si>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</si>
  <si>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</si>
  <si>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</si>
  <si>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</si>
  <si>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</si>
  <si>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</si>
  <si>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</si>
  <si>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</si>
  <si>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</si>
  <si>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</si>
  <si>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</si>
  <si>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</si>
  <si>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</si>
  <si>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</si>
  <si>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</si>
  <si>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</si>
  <si>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</si>
  <si>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</si>
  <si>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</si>
  <si>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</si>
  <si>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</si>
  <si>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</si>
  <si>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</si>
  <si>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</si>
  <si>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</si>
  <si>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</si>
  <si>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</si>
  <si>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</si>
  <si>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</si>
  <si>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</si>
  <si>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</si>
  <si>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</si>
  <si>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</si>
  <si>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</si>
  <si>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</si>
  <si>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</si>
  <si>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</si>
  <si>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</si>
  <si>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</si>
  <si>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</si>
  <si>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</si>
  <si>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</si>
  <si>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</si>
  <si>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</si>
  <si>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</si>
  <si>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</si>
  <si>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</si>
  <si>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</si>
  <si>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</si>
  <si>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</si>
  <si>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</si>
  <si>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</si>
  <si>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</si>
  <si>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</si>
  <si>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</si>
  <si>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</si>
  <si>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</si>
  <si>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</si>
  <si>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</si>
  <si>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</si>
  <si>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</si>
  <si>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</si>
  <si>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</si>
  <si>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</si>
  <si>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</si>
  <si>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</si>
  <si>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</si>
  <si>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</si>
  <si>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</si>
  <si>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</si>
  <si>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</si>
  <si>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</si>
  <si>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</si>
  <si>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</si>
  <si>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</si>
  <si>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</si>
  <si>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</si>
  <si>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</si>
  <si>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</si>
  <si>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</si>
  <si>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</si>
  <si>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</si>
  <si>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</si>
  <si>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</si>
  <si>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</si>
  <si>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</si>
  <si>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</si>
  <si>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</si>
  <si>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</si>
  <si>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</si>
  <si>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</si>
  <si>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</si>
  <si>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</si>
  <si>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</si>
  <si>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</si>
  <si>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</si>
  <si>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</si>
  <si>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</si>
  <si>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</si>
  <si>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</si>
  <si>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</si>
  <si>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</si>
  <si>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</si>
  <si>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</si>
  <si>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</si>
  <si>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</si>
  <si>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</si>
  <si>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</si>
  <si>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</si>
  <si>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</si>
  <si>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</si>
  <si>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</si>
  <si>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</si>
  <si>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</si>
  <si>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</si>
  <si>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</si>
  <si>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</si>
  <si>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</si>
  <si>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</si>
  <si>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</si>
  <si>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</si>
  <si>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</si>
  <si>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</si>
  <si>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</si>
  <si>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</si>
  <si>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</si>
  <si>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</si>
  <si>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</si>
  <si>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</si>
  <si>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</si>
  <si>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</si>
  <si>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</si>
  <si>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</si>
  <si>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</si>
  <si>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</si>
  <si>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</si>
  <si>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</si>
  <si>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</si>
  <si>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</si>
  <si>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</si>
  <si>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</si>
  <si>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</si>
  <si>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</si>
  <si>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</si>
  <si>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</si>
  <si>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</si>
  <si>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</si>
  <si>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</si>
  <si>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</si>
  <si>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</si>
  <si>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</si>
  <si>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</si>
  <si>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</si>
  <si>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</si>
  <si>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</si>
  <si>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</si>
  <si>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</si>
  <si>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</si>
  <si>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</si>
  <si>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</si>
  <si>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</si>
  <si>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</si>
  <si>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</si>
  <si>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</si>
  <si>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</si>
  <si>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</si>
  <si>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</si>
  <si>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</si>
  <si>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</si>
  <si>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</si>
  <si>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</si>
  <si>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</si>
  <si>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</si>
  <si>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</si>
  <si>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</si>
  <si>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</si>
  <si>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</si>
  <si>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</si>
  <si>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</si>
  <si>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</si>
  <si>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</si>
  <si>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</si>
  <si>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</si>
  <si>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</si>
  <si>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</si>
  <si>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</si>
  <si>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</si>
  <si>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</si>
  <si>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</si>
  <si>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</si>
  <si>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</si>
  <si>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</si>
  <si>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</si>
  <si>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</si>
  <si>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</si>
  <si>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</si>
  <si>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</si>
  <si>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</si>
  <si>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</si>
  <si>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</si>
  <si>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</si>
  <si>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</si>
  <si>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</si>
  <si>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</si>
  <si>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</si>
  <si>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</si>
  <si>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</si>
  <si>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</si>
  <si>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</si>
  <si>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</si>
  <si>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</si>
  <si>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</si>
  <si>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</si>
  <si>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</si>
  <si>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</si>
  <si>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</si>
  <si>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</si>
  <si>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</si>
  <si>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</si>
  <si>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</si>
  <si>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</si>
  <si>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</si>
  <si>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</si>
  <si>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</si>
  <si>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</si>
  <si>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</si>
  <si>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</si>
  <si>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</si>
  <si>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</si>
  <si>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</si>
  <si>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</si>
  <si>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</si>
  <si>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</si>
  <si>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</si>
  <si>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</si>
  <si>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</si>
  <si>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</si>
  <si>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</si>
  <si>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</si>
  <si>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</si>
  <si>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</si>
  <si>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</si>
  <si>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</si>
  <si>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</si>
  <si>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</si>
  <si>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</si>
  <si>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</si>
  <si>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</si>
  <si>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</si>
  <si>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</si>
  <si>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</si>
  <si>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</si>
  <si>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</si>
  <si>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</si>
  <si>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</si>
  <si>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</si>
  <si>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</si>
  <si>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</si>
  <si>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</si>
  <si>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</si>
  <si>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</si>
  <si>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</si>
  <si>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</si>
  <si>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</si>
  <si>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</si>
  <si>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</si>
  <si>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</si>
  <si>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</si>
  <si>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</si>
  <si>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</si>
  <si>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</si>
  <si>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</si>
  <si>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</si>
  <si>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</si>
  <si>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</si>
  <si>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</si>
  <si>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</si>
  <si>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</si>
  <si>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</si>
  <si>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</si>
  <si>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</si>
  <si>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</si>
  <si>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</si>
  <si>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</si>
  <si>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</si>
  <si>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</si>
  <si>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</si>
  <si>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</si>
  <si>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</si>
  <si>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</si>
  <si>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</si>
  <si>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</si>
  <si>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</si>
  <si>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</si>
  <si>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</si>
  <si>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</si>
  <si>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</si>
  <si>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</si>
  <si>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</si>
  <si>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</si>
  <si>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</si>
  <si>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</si>
  <si>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</si>
  <si>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</si>
  <si>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</si>
  <si>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</si>
  <si>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</si>
  <si>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</si>
  <si>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</si>
  <si>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</si>
  <si>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</si>
  <si>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</si>
  <si>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</si>
  <si>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</si>
  <si>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</si>
  <si>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</si>
  <si>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</si>
  <si>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</si>
  <si>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</si>
  <si>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</si>
  <si>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</si>
  <si>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</si>
  <si>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</si>
  <si>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</si>
  <si>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</si>
  <si>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</si>
  <si>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</si>
  <si>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</si>
  <si>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</si>
  <si>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</si>
  <si>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</si>
  <si>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</si>
  <si>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</si>
  <si>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</si>
  <si>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</si>
  <si>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</si>
  <si>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</si>
  <si>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</si>
  <si>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</si>
  <si>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</si>
  <si>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</si>
  <si>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</si>
  <si>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</si>
  <si>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</si>
  <si>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</si>
  <si>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</si>
  <si>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</si>
  <si>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</si>
  <si>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</si>
  <si>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</si>
  <si>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</si>
  <si>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</si>
  <si>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</si>
  <si>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</si>
  <si>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</si>
  <si>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</si>
  <si>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</si>
  <si>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</si>
  <si>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</si>
  <si>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</si>
  <si>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</si>
  <si>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</si>
  <si>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</si>
  <si>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</si>
  <si>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</si>
  <si>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</si>
  <si>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</si>
  <si>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</si>
  <si>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</si>
  <si>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</si>
  <si>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</si>
  <si>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</si>
  <si>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</si>
  <si>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</si>
  <si>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</si>
  <si>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</si>
  <si>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</si>
  <si>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</si>
  <si>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</si>
  <si>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</si>
  <si>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</si>
  <si>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</si>
  <si>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</si>
  <si>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</si>
  <si>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</si>
  <si>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</si>
  <si>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</si>
  <si>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</si>
  <si>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</si>
  <si>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</si>
  <si>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</si>
  <si>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</si>
  <si>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</si>
  <si>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</si>
  <si>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</si>
  <si>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</si>
  <si>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</si>
  <si>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</si>
  <si>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</si>
  <si>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</si>
  <si>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</si>
  <si>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</si>
  <si>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</si>
  <si>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</si>
  <si>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</si>
  <si>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</si>
  <si>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</si>
  <si>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</si>
  <si>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</si>
  <si>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</si>
  <si>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</si>
  <si>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</si>
  <si>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</si>
  <si>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</si>
  <si>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</si>
  <si>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</si>
  <si>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</si>
  <si>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</si>
  <si>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</si>
  <si>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</si>
  <si>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</si>
  <si>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</si>
  <si>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</si>
  <si>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</si>
  <si>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</si>
  <si>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</si>
  <si>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</si>
  <si>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</si>
  <si>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</si>
  <si>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</si>
  <si>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</si>
  <si>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</si>
  <si>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</si>
  <si>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</si>
  <si>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</si>
  <si>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</si>
  <si>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</si>
  <si>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</si>
  <si>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</si>
  <si>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</si>
  <si>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</si>
  <si>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</si>
  <si>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</si>
  <si>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</si>
  <si>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</si>
  <si>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</si>
  <si>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</si>
  <si>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</si>
  <si>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</si>
  <si>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</si>
  <si>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</si>
  <si>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</si>
  <si>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</si>
  <si>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</si>
  <si>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</si>
  <si>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</si>
  <si>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</si>
  <si>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</si>
  <si>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</si>
  <si>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</si>
  <si>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</si>
  <si>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</si>
  <si>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</si>
  <si>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</si>
  <si>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</si>
  <si>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</si>
  <si>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</si>
  <si>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</si>
  <si>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</si>
  <si>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</si>
  <si>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</si>
  <si>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</si>
  <si>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</si>
  <si>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</si>
  <si>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</si>
  <si>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</si>
  <si>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</si>
  <si>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</si>
  <si>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</si>
  <si>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</si>
  <si>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</si>
  <si>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</si>
  <si>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</si>
  <si>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</si>
  <si>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</si>
  <si>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</si>
  <si>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</si>
  <si>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</si>
  <si>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</si>
  <si>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</si>
  <si>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</si>
  <si>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</si>
  <si>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</si>
  <si>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</si>
  <si>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</si>
  <si>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</si>
  <si>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</si>
  <si>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</si>
  <si>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</si>
  <si>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</si>
  <si>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</si>
  <si>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</si>
  <si>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</si>
  <si>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</si>
  <si>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</si>
  <si>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</si>
  <si>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</si>
  <si>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</si>
  <si>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</si>
  <si>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</si>
  <si>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</si>
  <si>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</si>
  <si>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</si>
  <si>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</si>
  <si>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</si>
  <si>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</si>
  <si>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</si>
  <si>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</si>
  <si>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</si>
  <si>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</si>
  <si>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</si>
  <si>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</si>
  <si>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</si>
  <si>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</si>
  <si>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</si>
  <si>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</si>
  <si>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</si>
  <si>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</si>
  <si>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</si>
  <si>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</si>
  <si>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</si>
  <si>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</si>
  <si>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</si>
  <si>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</si>
  <si>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</si>
  <si>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</si>
  <si>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</si>
  <si>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</si>
  <si>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</si>
  <si>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</si>
  <si>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</si>
  <si>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</si>
  <si>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</si>
  <si>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</si>
  <si>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</si>
  <si>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</si>
  <si>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</si>
  <si>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</si>
  <si>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</si>
  <si>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</si>
  <si>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</si>
  <si>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</si>
  <si>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</si>
  <si>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</si>
  <si>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</si>
  <si>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</si>
  <si>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</si>
  <si>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</si>
  <si>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</si>
  <si>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</si>
  <si>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</si>
  <si>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</si>
  <si>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</si>
  <si>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</si>
  <si>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</si>
  <si>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</si>
  <si>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</si>
  <si>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</si>
  <si>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</si>
  <si>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</si>
  <si>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</si>
  <si>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</si>
  <si>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</si>
  <si>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</si>
  <si>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</si>
  <si>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</si>
  <si>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</si>
  <si>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</si>
  <si>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</si>
  <si>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</si>
  <si>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</si>
  <si>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</si>
  <si>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</si>
  <si>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</si>
  <si>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</si>
  <si>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</si>
  <si>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</si>
  <si>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</si>
  <si>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</si>
  <si>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</si>
  <si>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</si>
  <si>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</si>
  <si>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</si>
  <si>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</si>
  <si>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</si>
  <si>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</si>
  <si>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</si>
  <si>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</si>
  <si>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</si>
  <si>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</si>
  <si>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</si>
  <si>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</si>
  <si>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</si>
  <si>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</si>
  <si>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</si>
  <si>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</si>
  <si>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</si>
  <si>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</si>
  <si>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</si>
  <si>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</si>
  <si>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</si>
  <si>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</si>
  <si>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</si>
  <si>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</si>
  <si>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</si>
  <si>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</si>
  <si>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</si>
  <si>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</si>
  <si>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</si>
  <si>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</si>
  <si>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</si>
  <si>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</si>
  <si>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</si>
  <si>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</si>
  <si>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</si>
  <si>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</si>
  <si>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</si>
  <si>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</si>
  <si>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</si>
  <si>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</si>
  <si>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</si>
  <si>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</si>
  <si>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</si>
  <si>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</si>
  <si>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</si>
  <si>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</si>
  <si>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</si>
  <si>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</si>
  <si>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</si>
  <si>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</si>
  <si>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</si>
  <si>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</si>
  <si>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</si>
  <si>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</si>
  <si>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</si>
  <si>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</si>
  <si>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</si>
  <si>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</si>
  <si>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</si>
  <si>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</si>
  <si>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</si>
  <si>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</si>
  <si>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</si>
  <si>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</si>
  <si>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</si>
  <si>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</si>
  <si>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</si>
  <si>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</si>
  <si>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</si>
  <si>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</si>
  <si>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</si>
  <si>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</si>
  <si>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</si>
  <si>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</si>
  <si>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</si>
  <si>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</si>
  <si>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</si>
  <si>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</si>
  <si>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</si>
  <si>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</si>
  <si>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</si>
  <si>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</si>
  <si>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</si>
  <si>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</si>
  <si>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</si>
  <si>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</si>
  <si>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</si>
  <si>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</si>
  <si>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</si>
  <si>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</si>
  <si>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</si>
  <si>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</si>
  <si>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</si>
  <si>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</si>
  <si>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</si>
  <si>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</si>
  <si>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</si>
  <si>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</si>
  <si>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</si>
  <si>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</si>
  <si>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</si>
  <si>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</si>
  <si>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</si>
  <si>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</si>
  <si>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</si>
  <si>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</si>
  <si>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</si>
  <si>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</si>
  <si>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</si>
  <si>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</si>
  <si>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</si>
  <si>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</si>
  <si>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</si>
  <si>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</si>
  <si>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</si>
  <si>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</si>
  <si>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</si>
  <si>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</si>
  <si>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</si>
  <si>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</si>
  <si>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</si>
  <si>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</si>
  <si>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</si>
  <si>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</si>
  <si>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</si>
  <si>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</si>
  <si>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</si>
  <si>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</si>
  <si>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</si>
  <si>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</si>
  <si>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</si>
  <si>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</si>
  <si>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</si>
  <si>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</si>
  <si>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</si>
  <si>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</si>
  <si>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</si>
  <si>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</si>
  <si>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</si>
  <si>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</si>
  <si>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</si>
  <si>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</si>
  <si>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</si>
  <si>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</si>
  <si>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</si>
  <si>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</si>
  <si>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</si>
  <si>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</si>
  <si>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</si>
  <si>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</si>
  <si>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</si>
  <si>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</si>
  <si>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</si>
  <si>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</si>
  <si>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</si>
  <si>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</si>
  <si>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</si>
  <si>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</si>
  <si>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</si>
  <si>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</si>
  <si>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</si>
  <si>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</si>
  <si>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</si>
  <si>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</si>
  <si>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</si>
  <si>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</si>
  <si>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</si>
  <si>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</si>
  <si>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</si>
  <si>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</si>
  <si>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</si>
  <si>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</si>
  <si>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</si>
  <si>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</si>
  <si>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</si>
  <si>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</si>
  <si>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</si>
  <si>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</si>
  <si>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</si>
  <si>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</si>
  <si>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</si>
  <si>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</si>
  <si>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</si>
  <si>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</si>
  <si>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</si>
  <si>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</si>
  <si>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</si>
  <si>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</si>
  <si>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</si>
  <si>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</si>
  <si>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</si>
  <si>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</si>
  <si>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</si>
  <si>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</si>
  <si>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</si>
  <si>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</si>
  <si>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</si>
  <si>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</si>
  <si>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</si>
  <si>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</si>
  <si>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</si>
  <si>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</si>
  <si>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</si>
  <si>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</si>
  <si>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</si>
  <si>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</si>
  <si>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</si>
  <si>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</si>
  <si>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</si>
  <si>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</si>
  <si>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</si>
  <si>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</si>
  <si>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</si>
  <si>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</si>
  <si>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</si>
  <si>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</si>
  <si>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</si>
  <si>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</si>
  <si>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</si>
  <si>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</si>
  <si>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</si>
  <si>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</si>
  <si>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</si>
  <si>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</si>
  <si>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</si>
  <si>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</si>
  <si>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</si>
  <si>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</si>
  <si>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</si>
  <si>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</si>
  <si>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</si>
  <si>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</si>
  <si>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</si>
  <si>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</si>
  <si>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</si>
  <si>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</si>
  <si>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</si>
  <si>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</si>
  <si>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</si>
  <si>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</si>
  <si>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</si>
  <si>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</si>
  <si>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</si>
  <si>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</si>
  <si>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</si>
  <si>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</si>
  <si>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</si>
  <si>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</si>
  <si>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</si>
  <si>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</si>
  <si>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</si>
  <si>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</si>
  <si>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</si>
  <si>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</si>
  <si>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</si>
  <si>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</si>
  <si>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</si>
  <si>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</si>
  <si>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</si>
  <si>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</si>
  <si>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</si>
  <si>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</si>
  <si>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</si>
  <si>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</si>
  <si>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</si>
  <si>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</si>
  <si>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</si>
  <si>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</si>
  <si>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</si>
  <si>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</si>
  <si>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</si>
  <si>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</si>
  <si>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</si>
  <si>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</si>
  <si>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</si>
  <si>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</si>
  <si>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</si>
  <si>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</si>
  <si>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</si>
  <si>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</si>
  <si>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</si>
  <si>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</si>
  <si>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</si>
  <si>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</si>
  <si>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</si>
  <si>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</si>
  <si>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</si>
  <si>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</si>
  <si>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</si>
  <si>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</si>
  <si>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</si>
  <si>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</si>
  <si>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</si>
  <si>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</si>
  <si>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</si>
  <si>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</si>
  <si>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</si>
  <si>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</si>
  <si>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</si>
  <si>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</si>
  <si>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</si>
  <si>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</si>
  <si>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</si>
  <si>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</si>
  <si>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</si>
  <si>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</si>
  <si>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</si>
  <si>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</si>
  <si>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</si>
  <si>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</si>
  <si>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</si>
  <si>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</si>
  <si>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</si>
  <si>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</si>
  <si>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</si>
  <si>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</si>
  <si>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</si>
  <si>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</si>
  <si>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</si>
  <si>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</si>
  <si>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</si>
  <si>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</si>
  <si>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</si>
  <si>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</si>
  <si>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</si>
  <si>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</si>
  <si>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</si>
  <si>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</si>
  <si>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</si>
  <si>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</si>
  <si>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</si>
  <si>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</si>
  <si>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</si>
  <si>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</si>
  <si>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</si>
  <si>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</si>
  <si>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</si>
  <si>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</si>
  <si>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</si>
  <si>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</si>
  <si>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</si>
  <si>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</si>
  <si>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</si>
  <si>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</si>
  <si>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</si>
  <si>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</si>
  <si>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</si>
  <si>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</si>
  <si>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</si>
  <si>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</si>
  <si>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</si>
  <si>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</si>
  <si>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</si>
  <si>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</si>
  <si>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</si>
  <si>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</si>
  <si>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</si>
  <si>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</si>
  <si>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</si>
  <si>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</si>
  <si>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</si>
  <si>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</si>
  <si>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</si>
  <si>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</si>
  <si>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</si>
  <si>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</si>
  <si>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</si>
  <si>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</si>
  <si>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</si>
  <si>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</si>
  <si>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</si>
  <si>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</si>
  <si>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</si>
  <si>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</si>
  <si>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</si>
  <si>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</si>
  <si>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</si>
  <si>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</si>
  <si>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</si>
  <si>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</si>
  <si>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</si>
  <si>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</si>
  <si>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</si>
  <si>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</si>
  <si>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</si>
  <si>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</si>
  <si>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</si>
  <si>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</si>
  <si>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</si>
  <si>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</si>
  <si>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</si>
  <si>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</si>
  <si>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</si>
  <si>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</si>
  <si>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</si>
  <si>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</si>
  <si>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</si>
  <si>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</si>
  <si>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</si>
  <si>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</si>
  <si>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</si>
  <si>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</si>
  <si>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</si>
  <si>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</si>
  <si>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</si>
  <si>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</si>
  <si>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</si>
  <si>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</si>
  <si>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</si>
  <si>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</si>
  <si>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</si>
  <si>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</si>
  <si>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</si>
  <si>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</si>
  <si>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</si>
  <si>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</si>
  <si>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</si>
  <si>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</si>
  <si>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</si>
  <si>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</si>
  <si>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</si>
  <si>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</si>
  <si>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</si>
  <si>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</si>
  <si>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</si>
  <si>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</si>
  <si>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</si>
  <si>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</si>
  <si>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</si>
  <si>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</si>
  <si>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</si>
  <si>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</si>
  <si>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</si>
  <si>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</si>
  <si>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</si>
  <si>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</si>
  <si>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</si>
  <si>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</si>
  <si>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</si>
  <si>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</si>
  <si>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</si>
  <si>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</si>
  <si>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</si>
  <si>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</si>
  <si>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</si>
  <si>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</si>
  <si>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</si>
  <si>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</si>
  <si>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</si>
  <si>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</si>
  <si>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</si>
  <si>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</si>
  <si>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</si>
  <si>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</si>
  <si>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</si>
  <si>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</si>
  <si>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</si>
  <si>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</si>
  <si>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</si>
  <si>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</si>
  <si>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</si>
  <si>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</si>
  <si>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</si>
  <si>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</si>
  <si>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</si>
  <si>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</si>
  <si>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</si>
  <si>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</si>
  <si>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</si>
  <si>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</si>
  <si>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</si>
  <si>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</si>
  <si>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</si>
  <si>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</si>
  <si>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</si>
  <si>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</si>
  <si>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</si>
  <si>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</si>
  <si>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</si>
  <si>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</si>
  <si>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</si>
  <si>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</si>
  <si>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</si>
  <si>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</si>
  <si>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</si>
  <si>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</si>
  <si>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</si>
  <si>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</si>
  <si>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</si>
  <si>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</si>
  <si>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</si>
  <si>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</si>
  <si>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</si>
  <si>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</si>
  <si>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</si>
  <si>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</si>
  <si>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</si>
  <si>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</si>
  <si>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</si>
  <si>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</si>
  <si>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</si>
  <si>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</si>
  <si>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</si>
  <si>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</si>
  <si>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</si>
  <si>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</si>
  <si>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</si>
  <si>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</si>
  <si>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</si>
  <si>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</si>
  <si>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</si>
  <si>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</si>
  <si>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</si>
  <si>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</si>
  <si>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</si>
  <si>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</si>
  <si>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</si>
  <si>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</si>
  <si>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</si>
  <si>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</si>
  <si>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</si>
  <si>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</si>
  <si>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</si>
  <si>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</si>
  <si>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</si>
  <si>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</si>
  <si>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</si>
  <si>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</si>
  <si>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</si>
  <si>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</si>
  <si>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</si>
  <si>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</si>
  <si>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</si>
  <si>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</si>
  <si>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</si>
  <si>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</si>
  <si>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</si>
  <si>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</si>
  <si>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</si>
  <si>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</si>
  <si>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</si>
  <si>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</si>
  <si>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</si>
  <si>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</si>
  <si>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</si>
  <si>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</si>
  <si>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</si>
  <si>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</si>
  <si>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</si>
  <si>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</si>
  <si>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</si>
  <si>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</si>
  <si>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</si>
  <si>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</si>
  <si>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</si>
  <si>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</si>
  <si>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</si>
  <si>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</si>
  <si>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</si>
  <si>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</si>
  <si>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</si>
  <si>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</si>
  <si>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</si>
  <si>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</si>
  <si>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</si>
  <si>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</si>
  <si>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</si>
  <si>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</si>
  <si>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</si>
  <si>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</si>
  <si>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</si>
  <si>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</si>
  <si>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</si>
  <si>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</si>
  <si>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</si>
  <si>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</si>
  <si>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</si>
  <si>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</si>
  <si>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</si>
  <si>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</si>
  <si>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</si>
  <si>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</si>
  <si>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</si>
  <si>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</si>
  <si>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</si>
  <si>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</si>
  <si>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</si>
  <si>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</si>
  <si>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</si>
  <si>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</si>
  <si>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</si>
  <si>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</si>
  <si>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</si>
  <si>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</si>
  <si>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</si>
  <si>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</si>
  <si>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</si>
  <si>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</si>
  <si>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</si>
  <si>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</si>
  <si>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</si>
  <si>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</si>
  <si>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</si>
  <si>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</si>
  <si>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</si>
  <si>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</si>
  <si>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</si>
  <si>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</si>
  <si>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</si>
  <si>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</si>
  <si>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</si>
  <si>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</si>
  <si>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</si>
  <si>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</si>
  <si>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</si>
  <si>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</si>
  <si>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</si>
  <si>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</si>
  <si>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</si>
  <si>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</si>
  <si>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</si>
  <si>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</si>
  <si>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</si>
  <si>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</si>
  <si>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</si>
  <si>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</si>
  <si>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</si>
  <si>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</si>
  <si>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</si>
  <si>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</si>
  <si>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</si>
  <si>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</si>
  <si>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</si>
  <si>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</si>
  <si>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</si>
  <si>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</si>
  <si>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</si>
  <si>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</si>
  <si>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</si>
  <si>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</si>
  <si>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</si>
  <si>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</si>
  <si>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</si>
  <si>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</si>
  <si>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</si>
  <si>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</si>
  <si>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</si>
  <si>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</si>
  <si>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</si>
  <si>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</si>
  <si>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</si>
  <si>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</si>
  <si>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</si>
  <si>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</si>
  <si>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</si>
  <si>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</si>
  <si>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</si>
  <si>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</si>
  <si>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</si>
  <si>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</si>
  <si>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</si>
  <si>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</si>
  <si>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</si>
  <si>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</si>
  <si>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</si>
  <si>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</si>
  <si>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</si>
  <si>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</si>
  <si>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</si>
  <si>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</si>
  <si>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</si>
  <si>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</si>
  <si>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</si>
  <si>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</si>
  <si>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</si>
  <si>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</si>
  <si>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</si>
  <si>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</si>
  <si>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</si>
  <si>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</si>
  <si>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</si>
  <si>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</si>
  <si>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</si>
  <si>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</si>
  <si>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</si>
  <si>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</si>
  <si>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</si>
  <si>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</si>
  <si>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</si>
  <si>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</si>
  <si>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</si>
  <si>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</si>
  <si>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</si>
  <si>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</si>
  <si>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</si>
  <si>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</si>
  <si>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</si>
  <si>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</si>
  <si>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</si>
  <si>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</si>
  <si>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</si>
  <si>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</si>
  <si>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</si>
  <si>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</si>
  <si>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</si>
  <si>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</si>
  <si>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</si>
  <si>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</si>
  <si>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</si>
  <si>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</si>
  <si>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</si>
  <si>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</si>
  <si>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</si>
  <si>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</si>
  <si>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</si>
  <si>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</si>
  <si>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</si>
  <si>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</si>
  <si>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</si>
  <si>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</si>
  <si>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</si>
  <si>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</si>
  <si>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</si>
  <si>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</si>
  <si>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</si>
  <si>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</si>
  <si>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</si>
  <si>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</si>
  <si>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</si>
  <si>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</si>
  <si>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</si>
  <si>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</si>
  <si>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</si>
  <si>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</si>
  <si>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</si>
  <si>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</si>
  <si>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</si>
  <si>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</si>
  <si>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</si>
  <si>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</si>
  <si>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</si>
  <si>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</si>
  <si>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</si>
  <si>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</si>
  <si>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</si>
  <si>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</si>
  <si>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</si>
  <si>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</si>
  <si>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</si>
  <si>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</si>
  <si>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</si>
  <si>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</si>
  <si>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</si>
  <si>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</si>
  <si>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</si>
  <si>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</si>
  <si>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</si>
  <si>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</si>
  <si>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</si>
  <si>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</si>
  <si>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</si>
  <si>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</si>
  <si>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</si>
  <si>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</si>
  <si>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</si>
  <si>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</si>
  <si>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</si>
  <si>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</si>
  <si>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</si>
  <si>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</si>
  <si>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</si>
  <si>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</si>
  <si>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</si>
  <si>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</si>
  <si>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</si>
  <si>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</si>
  <si>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</si>
  <si>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</si>
  <si>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</si>
  <si>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</si>
  <si>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</si>
  <si>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</si>
  <si>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</si>
  <si>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</si>
  <si>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</si>
  <si>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</si>
  <si>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</si>
  <si>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</si>
  <si>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</si>
  <si>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</si>
  <si>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</si>
  <si>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</si>
  <si>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</si>
  <si>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</si>
  <si>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</si>
  <si>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</si>
  <si>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</si>
  <si>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</si>
  <si>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</si>
  <si>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</si>
  <si>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</si>
  <si>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</si>
  <si>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</si>
  <si>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</si>
  <si>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</si>
  <si>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</si>
  <si>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</si>
  <si>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</si>
  <si>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</si>
  <si>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</si>
  <si>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</si>
  <si>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</si>
  <si>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</si>
  <si>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</si>
  <si>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</si>
  <si>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</si>
  <si>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</si>
  <si>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</si>
  <si>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</si>
  <si>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</si>
  <si>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</si>
  <si>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</si>
  <si>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</si>
  <si>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</si>
  <si>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</si>
  <si>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</si>
  <si>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</si>
  <si>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</si>
  <si>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</si>
  <si>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</si>
  <si>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</si>
  <si>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</si>
  <si>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</si>
  <si>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</si>
  <si>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</si>
  <si>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</si>
  <si>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</si>
  <si>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</si>
  <si>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</si>
  <si>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</si>
  <si>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</si>
  <si>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</si>
  <si>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</si>
  <si>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</si>
  <si>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</si>
  <si>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</si>
  <si>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</si>
  <si>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</si>
  <si>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</si>
  <si>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</si>
  <si>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</si>
  <si>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</si>
  <si>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</si>
  <si>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</si>
  <si>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</si>
  <si>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</si>
  <si>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</si>
  <si>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</si>
  <si>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</si>
  <si>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</si>
  <si>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</si>
  <si>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</si>
  <si>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</si>
  <si>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</si>
  <si>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</si>
  <si>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</si>
  <si>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</si>
  <si>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</si>
  <si>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</si>
  <si>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</si>
  <si>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</si>
  <si>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</si>
  <si>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</si>
  <si>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</si>
  <si>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</si>
  <si>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</si>
  <si>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</si>
  <si>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</si>
  <si>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</si>
  <si>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</si>
  <si>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</si>
  <si>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</si>
  <si>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</si>
  <si>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</si>
  <si>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</si>
  <si>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</si>
  <si>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</si>
  <si>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</si>
  <si>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</si>
  <si>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</si>
  <si>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</si>
  <si>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</si>
  <si>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</si>
  <si>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</si>
  <si>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</si>
  <si>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</si>
  <si>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</si>
  <si>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</si>
  <si>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</si>
  <si>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</si>
  <si>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</si>
  <si>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</si>
  <si>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</si>
  <si>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</si>
  <si>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</si>
  <si>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</si>
  <si>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</si>
  <si>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</si>
  <si>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</si>
  <si>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</si>
  <si>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</si>
  <si>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</si>
  <si>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</si>
  <si>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</si>
  <si>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</si>
  <si>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</si>
  <si>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</si>
  <si>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</si>
  <si>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</si>
  <si>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</si>
  <si>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</si>
  <si>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</si>
  <si>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</si>
  <si>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</si>
  <si>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</si>
  <si>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</si>
  <si>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</si>
  <si>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</si>
  <si>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</si>
  <si>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</si>
  <si>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</si>
  <si>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</si>
  <si>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</si>
  <si>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</si>
  <si>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</si>
  <si>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</si>
  <si>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</si>
  <si>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</si>
  <si>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</si>
  <si>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</si>
  <si>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</si>
  <si>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</si>
  <si>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</si>
  <si>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</si>
  <si>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</si>
  <si>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</si>
  <si>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</si>
  <si>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</si>
  <si>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</si>
  <si>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</si>
  <si>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</si>
  <si>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</si>
  <si>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</si>
  <si>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</si>
  <si>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</si>
  <si>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</si>
  <si>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</si>
  <si>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</si>
  <si>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</si>
  <si>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</si>
  <si>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</si>
  <si>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</si>
  <si>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</si>
  <si>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</si>
  <si>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</si>
  <si>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</si>
  <si>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</si>
  <si>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</si>
  <si>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</si>
  <si>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</si>
  <si>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</si>
  <si>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</si>
  <si>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</si>
  <si>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</si>
  <si>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</si>
  <si>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</si>
  <si>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</si>
  <si>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</si>
  <si>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</si>
  <si>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</si>
  <si>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</si>
  <si>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</si>
  <si>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</si>
  <si>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</si>
  <si>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</si>
  <si>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</si>
  <si>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</si>
  <si>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</si>
  <si>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</si>
  <si>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</si>
  <si>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</si>
  <si>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</si>
  <si>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</si>
  <si>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</si>
  <si>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</si>
  <si>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</si>
  <si>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</si>
  <si>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</si>
  <si>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</si>
  <si>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</si>
  <si>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</si>
  <si>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</si>
  <si>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</si>
  <si>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</si>
  <si>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</si>
  <si>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</si>
  <si>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</si>
  <si>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</si>
  <si>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</si>
  <si>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</si>
  <si>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</si>
  <si>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</si>
  <si>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</si>
  <si>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</si>
  <si>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</si>
  <si>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</si>
  <si>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</si>
  <si>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</si>
  <si>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</si>
  <si>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</si>
  <si>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</si>
  <si>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</si>
  <si>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</si>
  <si>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</si>
  <si>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</si>
  <si>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</si>
  <si>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</si>
  <si>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</si>
  <si>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</si>
  <si>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</si>
  <si>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</si>
  <si>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</si>
  <si>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</si>
  <si>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</si>
  <si>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</si>
  <si>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</si>
  <si>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</si>
  <si>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</si>
  <si>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</si>
  <si>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</si>
  <si>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</si>
  <si>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</si>
  <si>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</si>
  <si>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</si>
  <si>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</si>
  <si>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</si>
  <si>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</si>
  <si>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</si>
  <si>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</si>
  <si>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</si>
  <si>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</si>
  <si>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</si>
  <si>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</si>
  <si>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</si>
  <si>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</si>
  <si>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</si>
  <si>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</si>
  <si>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</si>
  <si>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</si>
  <si>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</si>
  <si>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</si>
  <si>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</si>
  <si>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</si>
  <si>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</si>
  <si>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</si>
  <si>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</si>
  <si>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</si>
  <si>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</si>
  <si>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</si>
  <si>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</si>
  <si>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</si>
  <si>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</si>
  <si>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</si>
  <si>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</si>
  <si>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</si>
  <si>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</si>
  <si>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</si>
  <si>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</si>
  <si>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</si>
  <si>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</si>
  <si>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</si>
  <si>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</si>
  <si>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</si>
  <si>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</si>
  <si>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</si>
  <si>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</si>
  <si>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</si>
  <si>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</si>
  <si>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</si>
  <si>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</si>
  <si>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</si>
  <si>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</si>
  <si>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</si>
  <si>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</si>
  <si>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</si>
  <si>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</si>
  <si>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</si>
  <si>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</si>
  <si>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</si>
  <si>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</si>
  <si>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</si>
  <si>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</si>
  <si>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</si>
  <si>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</si>
  <si>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</si>
  <si>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</si>
  <si>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</si>
  <si>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</si>
  <si>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</si>
  <si>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</si>
  <si>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</si>
  <si>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</si>
  <si>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</si>
  <si>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</si>
  <si>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</si>
  <si>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</si>
  <si>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</si>
  <si>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</si>
  <si>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</si>
  <si>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</si>
  <si>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</si>
  <si>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</si>
  <si>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</si>
  <si>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</si>
  <si>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</si>
  <si>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</si>
  <si>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</si>
  <si>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</si>
  <si>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</si>
  <si>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</si>
  <si>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</si>
  <si>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</si>
  <si>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</si>
  <si>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</si>
  <si>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</si>
  <si>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</si>
  <si>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</si>
  <si>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</si>
  <si>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</si>
  <si>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</si>
  <si>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</si>
  <si>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</si>
  <si>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</si>
  <si>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</si>
  <si>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</si>
  <si>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</si>
  <si>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</si>
  <si>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</si>
  <si>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</si>
  <si>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</si>
  <si>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</si>
  <si>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</si>
  <si>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</si>
  <si>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</si>
  <si>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</si>
  <si>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</si>
  <si>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</si>
  <si>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</si>
  <si>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</si>
  <si>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</si>
  <si>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</si>
  <si>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</si>
  <si>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</si>
  <si>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</si>
  <si>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</si>
  <si>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</si>
  <si>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</si>
  <si>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</si>
  <si>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</si>
  <si>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</si>
  <si>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</si>
  <si>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</si>
  <si>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</si>
  <si>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</si>
  <si>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</si>
  <si>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</si>
  <si>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</si>
  <si>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</si>
  <si>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</si>
  <si>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</si>
  <si>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</si>
  <si>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</si>
  <si>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</si>
  <si>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</si>
  <si>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</si>
  <si>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</si>
  <si>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</si>
  <si>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</si>
  <si>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</si>
  <si>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</si>
  <si>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</si>
  <si>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</si>
  <si>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</si>
  <si>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</si>
  <si>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</si>
  <si>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</si>
  <si>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</si>
  <si>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</si>
  <si>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</si>
  <si>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</si>
  <si>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</si>
  <si>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</si>
  <si>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</si>
  <si>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</si>
  <si>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</si>
  <si>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</si>
  <si>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</si>
  <si>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</si>
  <si>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</si>
  <si>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</si>
  <si>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</si>
  <si>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</si>
  <si>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</si>
  <si>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</si>
  <si>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</si>
  <si>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</si>
  <si>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</si>
  <si>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</si>
  <si>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</si>
  <si>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</si>
  <si>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</si>
  <si>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</si>
  <si>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</si>
  <si>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</si>
  <si>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</si>
  <si>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</si>
  <si>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</si>
  <si>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</si>
  <si>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</si>
  <si>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</si>
  <si>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</si>
  <si>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</si>
  <si>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</si>
  <si>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</si>
  <si>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</si>
  <si>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</si>
  <si>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</si>
  <si>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</si>
  <si>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</si>
  <si>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</si>
  <si>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</si>
  <si>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</si>
  <si>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</si>
  <si>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</si>
  <si>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</si>
  <si>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</si>
  <si>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</si>
  <si>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</si>
  <si>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</si>
  <si>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</si>
  <si>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</si>
  <si>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</si>
  <si>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</si>
  <si>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</si>
  <si>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</si>
  <si>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</si>
  <si>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</si>
  <si>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</si>
  <si>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</si>
  <si>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</si>
  <si>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</si>
  <si>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</si>
  <si>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</si>
  <si>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</si>
  <si>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</si>
  <si>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</si>
  <si>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</si>
  <si>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</si>
  <si>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</si>
  <si>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</si>
  <si>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</si>
  <si>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</si>
  <si>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</si>
  <si>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</si>
  <si>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</si>
  <si>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</si>
  <si>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</si>
  <si>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</si>
  <si>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</si>
  <si>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</si>
  <si>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</si>
  <si>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</si>
  <si>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</si>
  <si>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</si>
  <si>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</si>
  <si>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</si>
  <si>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</si>
  <si>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</si>
  <si>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</si>
  <si>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</si>
  <si>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</si>
  <si>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</si>
  <si>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</si>
  <si>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</si>
  <si>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</si>
  <si>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</si>
  <si>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</si>
  <si>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</si>
  <si>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</si>
  <si>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</si>
  <si>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</si>
  <si>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</si>
  <si>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</si>
  <si>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</si>
  <si>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</si>
  <si>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</si>
  <si>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</si>
  <si>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</si>
  <si>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</si>
  <si>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</si>
  <si>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</si>
  <si>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</si>
  <si>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</si>
  <si>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</si>
  <si>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</si>
  <si>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</si>
  <si>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</si>
  <si>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</si>
  <si>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</si>
  <si>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</si>
  <si>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</si>
  <si>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</si>
  <si>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</si>
  <si>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</si>
  <si>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</si>
  <si>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</si>
  <si>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</si>
  <si>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</si>
  <si>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</si>
  <si>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</si>
  <si>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</si>
  <si>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</si>
  <si>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</si>
  <si>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</si>
  <si>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</si>
  <si>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</si>
  <si>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</si>
  <si>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</si>
  <si>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</si>
  <si>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</si>
  <si>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</si>
  <si>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</si>
  <si>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</si>
  <si>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</si>
  <si>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</si>
  <si>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</si>
  <si>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</si>
  <si>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</si>
  <si>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</si>
  <si>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</si>
  <si>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</si>
  <si>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</si>
  <si>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</si>
  <si>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</si>
  <si>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</si>
  <si>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</si>
  <si>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</si>
  <si>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</si>
  <si>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</si>
  <si>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</si>
  <si>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</si>
  <si>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</si>
  <si>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</si>
  <si>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</si>
  <si>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</si>
  <si>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</si>
  <si>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</si>
  <si>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</si>
  <si>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</si>
  <si>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</si>
  <si>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</si>
  <si>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</si>
  <si>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</si>
  <si>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</si>
  <si>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</si>
  <si>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</si>
  <si>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</si>
  <si>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</si>
  <si>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</si>
  <si>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</si>
  <si>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</si>
  <si>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</si>
  <si>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</si>
  <si>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</si>
  <si>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</si>
  <si>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</si>
  <si>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</si>
  <si>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</si>
  <si>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</si>
  <si>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</si>
  <si>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</si>
  <si>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</si>
  <si>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</si>
  <si>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</si>
  <si>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</si>
  <si>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</si>
  <si>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</si>
  <si>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</si>
  <si>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</si>
  <si>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</si>
  <si>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</si>
  <si>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</si>
  <si>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</si>
  <si>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</si>
  <si>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</si>
  <si>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</si>
  <si>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</si>
  <si>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</si>
  <si>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</si>
  <si>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</si>
  <si>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</si>
  <si>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</si>
  <si>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</si>
  <si>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</si>
  <si>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</si>
  <si>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</si>
  <si>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</si>
  <si>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</si>
  <si>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</si>
  <si>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</si>
  <si>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</si>
  <si>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</si>
  <si>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</si>
  <si>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</si>
  <si>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</si>
  <si>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</si>
  <si>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</si>
  <si>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</si>
  <si>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</si>
  <si>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</si>
  <si>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</si>
  <si>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</si>
  <si>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</si>
  <si>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</si>
  <si>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</si>
  <si>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</si>
  <si>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</si>
  <si>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</si>
  <si>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</si>
  <si>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</si>
  <si>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</si>
  <si>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</si>
  <si>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</si>
  <si>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</si>
  <si>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</si>
  <si>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</si>
  <si>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</si>
  <si>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</si>
  <si>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</si>
  <si>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</si>
  <si>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</si>
  <si>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</si>
  <si>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</si>
  <si>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</si>
  <si>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</si>
  <si>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</si>
  <si>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</si>
  <si>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</si>
  <si>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</si>
  <si>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</si>
  <si>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</si>
  <si>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</si>
  <si>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</si>
  <si>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</si>
  <si>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</si>
  <si>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</si>
  <si>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</si>
  <si>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</si>
  <si>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</si>
  <si>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</si>
  <si>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</si>
  <si>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</si>
  <si>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</si>
  <si>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</si>
  <si>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</si>
  <si>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</si>
  <si>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</si>
  <si>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</si>
  <si>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</si>
  <si>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</si>
  <si>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</si>
  <si>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</si>
  <si>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</si>
  <si>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</si>
  <si>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</si>
  <si>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</si>
  <si>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</si>
  <si>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</si>
  <si>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</si>
  <si>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</si>
  <si>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</si>
  <si>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</si>
  <si>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</si>
  <si>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</si>
  <si>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</si>
  <si>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</si>
  <si>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</si>
  <si>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</si>
  <si>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</si>
  <si>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</si>
  <si>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</si>
  <si>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</si>
  <si>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</si>
  <si>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</si>
  <si>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</si>
  <si>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</si>
  <si>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</si>
  <si>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</si>
  <si>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</si>
  <si>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</si>
  <si>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</si>
  <si>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</si>
  <si>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</si>
  <si>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</si>
  <si>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</si>
  <si>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</si>
  <si>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</si>
  <si>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</si>
  <si>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</si>
  <si>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</si>
  <si>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</si>
  <si>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</si>
  <si>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</si>
  <si>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</si>
  <si>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</si>
  <si>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</si>
  <si>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</si>
  <si>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</si>
  <si>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</si>
  <si>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</si>
  <si>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</si>
  <si>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</si>
  <si>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</si>
  <si>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</si>
  <si>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</si>
  <si>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</si>
  <si>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</si>
  <si>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</si>
  <si>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</si>
  <si>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</si>
  <si>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</si>
  <si>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</si>
  <si>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</si>
  <si>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</si>
  <si>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</si>
  <si>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</si>
  <si>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</si>
  <si>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</si>
  <si>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</si>
  <si>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</si>
  <si>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</si>
  <si>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</si>
  <si>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</si>
  <si>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</si>
  <si>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</si>
  <si>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</si>
  <si>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</si>
  <si>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</si>
  <si>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</si>
  <si>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</si>
  <si>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</si>
  <si>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</si>
  <si>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</si>
  <si>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</si>
  <si>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</si>
  <si>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</si>
  <si>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</si>
  <si>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</si>
  <si>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</si>
  <si>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</si>
  <si>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</si>
  <si>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</si>
  <si>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</si>
  <si>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</si>
  <si>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</si>
  <si>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</si>
  <si>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</si>
  <si>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</si>
  <si>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</si>
  <si>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</si>
  <si>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</si>
  <si>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</si>
  <si>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</si>
  <si>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</si>
  <si>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</si>
  <si>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</si>
  <si>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</si>
  <si>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</si>
  <si>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</si>
  <si>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</si>
  <si>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</si>
  <si>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</si>
  <si>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</si>
  <si>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</si>
  <si>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</si>
  <si>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</si>
  <si>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</si>
  <si>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</si>
  <si>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</si>
  <si>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</si>
  <si>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</si>
  <si>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</si>
  <si>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</si>
  <si>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</si>
  <si>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</si>
  <si>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</si>
  <si>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</si>
  <si>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</si>
  <si>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</si>
  <si>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</si>
  <si>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</si>
  <si>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</si>
  <si>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</si>
  <si>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</si>
  <si>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</si>
  <si>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</si>
  <si>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</si>
  <si>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</si>
  <si>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</si>
  <si>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</si>
  <si>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</si>
  <si>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</si>
  <si>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</si>
  <si>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</si>
  <si>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</si>
  <si>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</si>
  <si>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</si>
  <si>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</si>
  <si>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</si>
  <si>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</si>
  <si>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</si>
  <si>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</si>
  <si>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</si>
  <si>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</si>
  <si>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</si>
  <si>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</si>
  <si>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</si>
  <si>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</si>
  <si>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</si>
  <si>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</si>
  <si>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</si>
  <si>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</si>
  <si>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</si>
  <si>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</si>
  <si>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</si>
  <si>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</si>
  <si>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</si>
  <si>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</si>
  <si>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</si>
  <si>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</si>
  <si>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</si>
  <si>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</si>
  <si>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</si>
  <si>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</si>
  <si>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</si>
  <si>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</si>
  <si>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</si>
  <si>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</si>
  <si>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</si>
  <si>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</si>
  <si>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</si>
  <si>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</si>
  <si>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</si>
  <si>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</si>
  <si>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</si>
  <si>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</si>
  <si>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</si>
  <si>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</si>
  <si>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</si>
  <si>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</si>
  <si>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</si>
  <si>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</si>
  <si>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</si>
  <si>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</si>
  <si>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</si>
  <si>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</si>
  <si>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</si>
  <si>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</si>
  <si>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</si>
  <si>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</si>
  <si>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</si>
  <si>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</si>
  <si>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</si>
  <si>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</si>
  <si>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</si>
  <si>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</si>
  <si>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</si>
  <si>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</si>
  <si>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</si>
  <si>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</si>
  <si>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</si>
  <si>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</si>
  <si>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</si>
  <si>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</si>
  <si>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</si>
  <si>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</si>
  <si>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</si>
  <si>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</si>
  <si>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</si>
  <si>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</si>
  <si>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</si>
  <si>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</si>
  <si>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</si>
  <si>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</si>
  <si>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</si>
  <si>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</si>
  <si>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</si>
  <si>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</si>
  <si>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</si>
  <si>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</si>
  <si>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</si>
  <si>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</si>
  <si>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</si>
  <si>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</si>
  <si>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</si>
  <si>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</si>
  <si>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</si>
  <si>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</si>
  <si>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</si>
  <si>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</si>
  <si>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</si>
  <si>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</si>
  <si>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</si>
  <si>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</si>
  <si>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</si>
  <si>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</si>
  <si>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</si>
  <si>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</si>
  <si>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</si>
  <si>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</si>
  <si>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</si>
  <si>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</si>
  <si>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</si>
  <si>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</si>
  <si>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</si>
  <si>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</si>
  <si>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</si>
  <si>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</si>
  <si>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</si>
  <si>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</si>
  <si>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</si>
  <si>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</si>
  <si>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</si>
  <si>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</si>
  <si>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</si>
  <si>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</si>
  <si>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</si>
  <si>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</si>
  <si>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</si>
  <si>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</si>
  <si>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</si>
  <si>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</si>
  <si>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</si>
  <si>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</si>
  <si>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</si>
  <si>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</si>
  <si>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</si>
  <si>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</si>
  <si>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</si>
  <si>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</si>
  <si>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</si>
  <si>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</si>
  <si>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</si>
  <si>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</si>
  <si>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</si>
  <si>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</si>
  <si>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</si>
  <si>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</si>
  <si>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</si>
  <si>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</si>
  <si>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</si>
  <si>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</si>
  <si>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</si>
  <si>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</si>
  <si>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</si>
  <si>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</si>
  <si>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</si>
  <si>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</si>
  <si>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</si>
  <si>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</si>
  <si>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</si>
  <si>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</si>
  <si>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</si>
  <si>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</si>
  <si>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</si>
  <si>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</si>
  <si>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</si>
  <si>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</si>
  <si>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</si>
  <si>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</si>
  <si>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</si>
  <si>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</si>
  <si>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</si>
  <si>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</si>
  <si>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</si>
  <si>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</si>
  <si>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</si>
  <si>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</si>
  <si>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</si>
  <si>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</si>
  <si>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</si>
  <si>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</si>
  <si>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</si>
  <si>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</si>
  <si>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</si>
  <si>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</si>
  <si>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</si>
  <si>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</si>
  <si>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</si>
  <si>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</si>
  <si>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</si>
  <si>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</si>
  <si>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</si>
  <si>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</si>
  <si>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</si>
  <si>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</si>
  <si>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</si>
  <si>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</si>
  <si>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</si>
  <si>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</si>
  <si>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</si>
  <si>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</si>
  <si>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</si>
  <si>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</si>
  <si>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</si>
  <si>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</si>
  <si>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</si>
  <si>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</si>
  <si>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</si>
  <si>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</si>
  <si>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</si>
  <si>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</si>
  <si>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</si>
  <si>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</si>
  <si>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</si>
  <si>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</si>
  <si>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</si>
  <si>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</si>
  <si>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</si>
  <si>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</si>
  <si>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</si>
  <si>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</si>
  <si>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</si>
  <si>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</si>
  <si>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</si>
  <si>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</si>
  <si>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</si>
  <si>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</si>
  <si>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</si>
  <si>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</si>
  <si>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</si>
  <si>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</si>
  <si>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</si>
  <si>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</si>
  <si>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</si>
  <si>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</si>
  <si>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</si>
  <si>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</si>
  <si>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</si>
  <si>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</si>
  <si>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</si>
  <si>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</si>
  <si>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</si>
  <si>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</si>
  <si>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</si>
  <si>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</si>
  <si>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</si>
  <si>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</si>
  <si>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</si>
  <si>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</si>
  <si>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</si>
  <si>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</si>
  <si>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</si>
  <si>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</si>
  <si>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</si>
  <si>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</si>
  <si>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</si>
  <si>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</si>
  <si>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</si>
  <si>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</si>
  <si>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</si>
  <si>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</si>
  <si>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</si>
  <si>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</si>
  <si>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</si>
  <si>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</si>
  <si>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</si>
  <si>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</si>
  <si>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</si>
  <si>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</si>
  <si>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</si>
  <si>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</si>
  <si>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</si>
  <si>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</si>
  <si>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</si>
  <si>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</si>
  <si>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</si>
  <si>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</si>
  <si>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</si>
  <si>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</si>
  <si>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</si>
  <si>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</si>
  <si>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</si>
  <si>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</si>
  <si>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</si>
  <si>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</si>
  <si>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</si>
  <si>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</si>
  <si>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</si>
  <si>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</si>
  <si>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</si>
  <si>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</si>
  <si>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</si>
  <si>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</si>
  <si>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</si>
  <si>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</si>
  <si>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</si>
  <si>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</si>
  <si>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</si>
  <si>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</si>
  <si>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</si>
  <si>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</si>
  <si>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</si>
  <si>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</si>
  <si>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</si>
  <si>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</si>
  <si>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</si>
  <si>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</si>
  <si>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</si>
  <si>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</si>
  <si>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</si>
  <si>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</si>
  <si>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</si>
  <si>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</si>
  <si>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</si>
  <si>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</si>
  <si>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</si>
  <si>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</si>
  <si>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</si>
  <si>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</si>
  <si>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</si>
  <si>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</si>
  <si>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</si>
  <si>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</si>
  <si>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</si>
  <si>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</si>
  <si>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</si>
  <si>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</si>
  <si>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</si>
  <si>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</si>
  <si>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</si>
  <si>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</si>
  <si>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</si>
  <si>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</si>
  <si>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</si>
  <si>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</si>
  <si>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</si>
  <si>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</si>
  <si>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</si>
  <si>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</si>
  <si>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</si>
  <si>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</si>
  <si>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</si>
  <si>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</si>
  <si>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</si>
  <si>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</si>
  <si>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</si>
  <si>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</si>
  <si>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</si>
  <si>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</si>
  <si>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</si>
  <si>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</si>
  <si>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</si>
  <si>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</si>
  <si>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</si>
  <si>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</si>
  <si>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</si>
  <si>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</si>
  <si>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</si>
  <si>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</si>
  <si>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</si>
  <si>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</si>
  <si>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</si>
  <si>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</si>
  <si>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</si>
  <si>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</si>
  <si>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</si>
  <si>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</si>
  <si>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</si>
  <si>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</si>
  <si>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</si>
  <si>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</si>
  <si>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</si>
  <si>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</si>
  <si>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</si>
  <si>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</si>
  <si>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</si>
  <si>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</si>
  <si>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</si>
  <si>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</si>
  <si>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</si>
  <si>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</si>
  <si>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</si>
  <si>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</si>
  <si>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</si>
  <si>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</si>
  <si>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</si>
  <si>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</si>
  <si>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</si>
  <si>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</si>
  <si>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</si>
  <si>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</si>
  <si>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</si>
  <si>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</si>
  <si>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</si>
  <si>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</si>
  <si>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</si>
  <si>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</si>
  <si>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</si>
  <si>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</si>
  <si>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</si>
  <si>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</si>
  <si>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</si>
  <si>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</si>
  <si>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</si>
  <si>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</si>
  <si>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</si>
  <si>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</si>
  <si>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</si>
  <si>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</si>
  <si>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</si>
  <si>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</si>
  <si>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</si>
  <si>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</si>
  <si>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</si>
  <si>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</si>
  <si>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</si>
  <si>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</si>
  <si>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</si>
  <si>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</si>
  <si>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</si>
  <si>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</si>
  <si>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</si>
  <si>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</si>
  <si>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</si>
  <si>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</si>
  <si>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</si>
  <si>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</si>
  <si>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</si>
  <si>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</si>
  <si>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</si>
  <si>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</si>
  <si>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</si>
  <si>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</si>
  <si>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</si>
  <si>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</si>
  <si>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</si>
  <si>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</si>
  <si>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</si>
  <si>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</si>
  <si>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</si>
  <si>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</si>
  <si>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</si>
  <si>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</si>
  <si>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</si>
  <si>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</si>
  <si>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</si>
  <si>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</si>
  <si>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</si>
  <si>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</si>
  <si>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</si>
  <si>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</si>
  <si>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</si>
  <si>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</si>
  <si>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</si>
  <si>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</si>
  <si>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</si>
  <si>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</si>
  <si>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</si>
  <si>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</si>
  <si>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</si>
  <si>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</si>
  <si>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</si>
  <si>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</si>
  <si>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</si>
  <si>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</si>
  <si>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</si>
  <si>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</si>
  <si>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</si>
  <si>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</si>
  <si>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</si>
  <si>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</si>
  <si>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</si>
  <si>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</si>
  <si>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</si>
  <si>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</si>
  <si>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</si>
  <si>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</si>
  <si>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</si>
  <si>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</si>
  <si>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</si>
  <si>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</si>
  <si>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</si>
  <si>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</si>
  <si>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</si>
  <si>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</si>
  <si>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</si>
  <si>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</si>
  <si>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</si>
  <si>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</si>
  <si>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</si>
  <si>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</si>
  <si>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</si>
  <si>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</si>
  <si>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</si>
  <si>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</si>
  <si>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</si>
  <si>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</si>
  <si>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</si>
  <si>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</si>
  <si>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</si>
  <si>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</si>
  <si>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</si>
  <si>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</si>
  <si>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</si>
  <si>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</si>
  <si>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</si>
  <si>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</si>
  <si>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</si>
  <si>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</si>
  <si>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</si>
  <si>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</si>
  <si>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</si>
  <si>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</si>
  <si>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</si>
  <si>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</si>
  <si>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</si>
  <si>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</si>
  <si>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</si>
  <si>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</si>
  <si>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</si>
  <si>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</si>
  <si>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</si>
  <si>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</si>
  <si>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</si>
  <si>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</si>
  <si>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</si>
  <si>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</si>
  <si>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</si>
  <si>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</si>
  <si>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</si>
  <si>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</si>
  <si>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</si>
  <si>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</si>
  <si>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</si>
  <si>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</si>
  <si>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</si>
  <si>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</si>
  <si>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</si>
  <si>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</si>
  <si>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</si>
  <si>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</si>
  <si>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</si>
  <si>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</si>
  <si>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</si>
  <si>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</si>
  <si>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</si>
  <si>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</si>
  <si>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</si>
  <si>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</si>
  <si>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</si>
  <si>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</si>
  <si>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</si>
  <si>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</si>
  <si>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</si>
  <si>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</si>
  <si>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</si>
  <si>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</si>
  <si>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</si>
  <si>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</si>
  <si>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</si>
  <si>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</si>
  <si>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</si>
  <si>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</si>
  <si>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</si>
  <si>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</si>
  <si>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</si>
  <si>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</si>
  <si>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</si>
  <si>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</si>
  <si>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</si>
  <si>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</si>
  <si>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</si>
  <si>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</si>
  <si>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</si>
  <si>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</si>
  <si>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</si>
  <si>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</si>
  <si>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</si>
  <si>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</si>
  <si>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</si>
  <si>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</si>
  <si>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</si>
  <si>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</si>
  <si>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</si>
  <si>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</si>
  <si>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</si>
  <si>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</si>
  <si>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</si>
  <si>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</si>
  <si>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</si>
  <si>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</si>
  <si>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</si>
  <si>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</si>
  <si>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</si>
  <si>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</si>
  <si>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</si>
  <si>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</si>
  <si>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</si>
  <si>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</si>
  <si>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</si>
  <si>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</si>
  <si>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</si>
  <si>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</si>
  <si>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</si>
  <si>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</si>
  <si>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</si>
  <si>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</si>
  <si>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</si>
  <si>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</si>
  <si>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</si>
  <si>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</si>
  <si>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</si>
  <si>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</si>
  <si>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</si>
  <si>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</si>
  <si>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</si>
  <si>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</si>
  <si>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</si>
  <si>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</si>
  <si>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</si>
  <si>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</si>
  <si>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</si>
  <si>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</si>
  <si>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</si>
  <si>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</si>
  <si>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</si>
  <si>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</si>
  <si>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</si>
  <si>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</si>
  <si>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</si>
  <si>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</si>
  <si>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</si>
  <si>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</si>
  <si>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</si>
  <si>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</si>
  <si>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</si>
  <si>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</si>
  <si>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</si>
  <si>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</si>
  <si>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</si>
  <si>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</si>
  <si>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</si>
  <si>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</si>
  <si>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</si>
  <si>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</si>
  <si>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</si>
  <si>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</si>
  <si>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</si>
  <si>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</si>
  <si>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</si>
  <si>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</si>
  <si>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</si>
  <si>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</si>
  <si>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</si>
  <si>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</si>
  <si>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</si>
  <si>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</si>
  <si>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</si>
  <si>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</si>
  <si>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</si>
  <si>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</si>
  <si>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</si>
  <si>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</si>
  <si>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</si>
  <si>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</si>
  <si>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</si>
  <si>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</si>
  <si>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</si>
  <si>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</si>
  <si>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</si>
  <si>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</si>
  <si>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</si>
  <si>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</si>
  <si>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</si>
  <si>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</si>
  <si>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</si>
  <si>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</si>
  <si>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</si>
  <si>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</si>
  <si>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</si>
  <si>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</si>
  <si>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</si>
  <si>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</si>
  <si>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</si>
  <si>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</si>
  <si>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</si>
  <si>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</si>
  <si>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</si>
  <si>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</si>
  <si>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</si>
  <si>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</si>
  <si>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</si>
  <si>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</si>
  <si>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</si>
  <si>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</si>
  <si>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</si>
  <si>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</si>
  <si>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</si>
  <si>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</si>
  <si>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</si>
  <si>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</si>
  <si>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</si>
  <si>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</si>
  <si>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</si>
  <si>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</si>
  <si>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</si>
  <si>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</si>
  <si>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</si>
  <si>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</si>
  <si>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</si>
  <si>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</si>
  <si>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</si>
  <si>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</si>
  <si>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</si>
  <si>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</si>
  <si>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</si>
  <si>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</si>
  <si>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</si>
  <si>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</si>
  <si>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</si>
  <si>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</si>
  <si>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</si>
  <si>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</si>
  <si>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</si>
  <si>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</si>
  <si>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</si>
  <si>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</si>
  <si>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</si>
  <si>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</si>
  <si>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</si>
  <si>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</si>
  <si>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</si>
  <si>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</si>
  <si>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</si>
  <si>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</si>
  <si>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</si>
  <si>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</si>
  <si>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</si>
  <si>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</si>
  <si>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</si>
  <si>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</si>
  <si>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</si>
  <si>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</si>
  <si>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</si>
  <si>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</si>
  <si>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</si>
  <si>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</si>
  <si>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</si>
  <si>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</si>
  <si>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</si>
  <si>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</si>
  <si>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</si>
  <si>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</si>
  <si>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</si>
  <si>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</si>
  <si>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</si>
  <si>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</si>
  <si>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</si>
  <si>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</si>
  <si>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</si>
  <si>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</si>
  <si>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</si>
  <si>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</si>
  <si>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</si>
  <si>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</si>
  <si>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</si>
  <si>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</si>
  <si>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</si>
  <si>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</si>
  <si>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</si>
  <si>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</si>
  <si>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</si>
  <si>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</si>
  <si>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</si>
  <si>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</si>
  <si>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</si>
  <si>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</si>
  <si>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</si>
  <si>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</si>
  <si>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</si>
  <si>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</si>
  <si>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</si>
  <si>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</si>
  <si>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</si>
  <si>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</si>
  <si>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</si>
  <si>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</si>
  <si>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</si>
  <si>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</si>
  <si>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</si>
  <si>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</si>
  <si>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</si>
  <si>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</si>
  <si>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</si>
  <si>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</si>
  <si>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</si>
  <si>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</si>
  <si>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</si>
  <si>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</si>
  <si>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</si>
  <si>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</si>
  <si>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</si>
  <si>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</si>
  <si>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</si>
  <si>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</si>
  <si>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</si>
  <si>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</si>
  <si>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</si>
  <si>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</si>
  <si>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</si>
  <si>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</si>
  <si>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</si>
  <si>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</si>
  <si>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</si>
  <si>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</si>
  <si>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</si>
  <si>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</si>
  <si>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</si>
  <si>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</si>
  <si>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</si>
  <si>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</si>
  <si>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</si>
  <si>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</si>
  <si>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</si>
  <si>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</si>
  <si>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</si>
  <si>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</si>
  <si>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</si>
  <si>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</si>
  <si>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</si>
  <si>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</si>
  <si>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</si>
  <si>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</si>
  <si>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</si>
  <si>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</si>
  <si>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</si>
  <si>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</si>
  <si>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</si>
  <si>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</si>
  <si>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</si>
  <si>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</si>
  <si>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</si>
  <si>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</si>
  <si>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</si>
  <si>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</si>
  <si>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</si>
  <si>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</si>
  <si>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</si>
  <si>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</si>
  <si>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</si>
  <si>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</si>
  <si>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</si>
  <si>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</si>
  <si>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</si>
  <si>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</si>
  <si>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</si>
  <si>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</si>
  <si>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</si>
  <si>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</si>
  <si>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</si>
  <si>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</si>
  <si>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</si>
  <si>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</si>
  <si>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</si>
  <si>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</si>
  <si>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</si>
  <si>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</si>
  <si>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</si>
  <si>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</si>
  <si>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</si>
  <si>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</si>
  <si>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</si>
  <si>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</si>
  <si>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</si>
  <si>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</si>
  <si>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</si>
  <si>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</si>
  <si>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</si>
  <si>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</si>
  <si>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</si>
  <si>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</si>
  <si>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</si>
  <si>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</si>
  <si>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</si>
  <si>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</si>
  <si>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</si>
  <si>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</si>
  <si>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</si>
  <si>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</si>
  <si>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</si>
  <si>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</si>
  <si>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</si>
  <si>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</si>
  <si>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</si>
  <si>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</si>
  <si>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</si>
  <si>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</si>
  <si>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</si>
  <si>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</si>
  <si>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</si>
  <si>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</si>
  <si>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</si>
  <si>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</si>
  <si>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</si>
  <si>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</si>
  <si>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</si>
  <si>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</si>
  <si>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</si>
  <si>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</si>
  <si>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</si>
  <si>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</si>
  <si>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</si>
  <si>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</si>
  <si>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</si>
  <si>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</si>
  <si>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</si>
  <si>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</si>
  <si>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</si>
  <si>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</si>
  <si>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</si>
  <si>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</si>
  <si>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</si>
  <si>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</si>
  <si>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</si>
  <si>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</si>
  <si>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</si>
  <si>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</si>
  <si>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</si>
  <si>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</si>
  <si>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</si>
  <si>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</si>
  <si>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</si>
  <si>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</si>
  <si>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</si>
  <si>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</si>
  <si>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</si>
  <si>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</si>
  <si>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</si>
  <si>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</si>
  <si>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</si>
  <si>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</si>
  <si>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</si>
  <si>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</si>
  <si>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</si>
  <si>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</si>
  <si>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</si>
  <si>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</si>
  <si>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</si>
  <si>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</si>
  <si>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</si>
  <si>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</si>
  <si>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</si>
  <si>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</si>
  <si>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</si>
  <si>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</si>
  <si>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</si>
  <si>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</si>
  <si>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</si>
  <si>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</si>
  <si>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</si>
  <si>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</si>
  <si>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</si>
  <si>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</si>
  <si>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</si>
  <si>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</si>
  <si>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</si>
  <si>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</si>
  <si>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</si>
  <si>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</si>
  <si>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</si>
  <si>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</si>
  <si>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</si>
  <si>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</si>
  <si>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</si>
  <si>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</si>
  <si>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</si>
  <si>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</si>
  <si>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</si>
  <si>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</si>
  <si>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</si>
  <si>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</si>
  <si>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</si>
  <si>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</si>
  <si>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</si>
  <si>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</si>
  <si>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</si>
  <si>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</si>
  <si>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</si>
  <si>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</si>
  <si>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</si>
  <si>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</si>
  <si>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</si>
  <si>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</si>
  <si>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</si>
  <si>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</si>
  <si>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</si>
  <si>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</si>
  <si>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</si>
  <si>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</si>
  <si>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</si>
  <si>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</si>
  <si>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</si>
  <si>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</si>
  <si>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</si>
  <si>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</si>
  <si>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</si>
  <si>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</si>
  <si>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</si>
  <si>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</si>
  <si>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</si>
  <si>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</si>
  <si>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</si>
  <si>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</si>
  <si>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</si>
  <si>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</si>
  <si>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</si>
  <si>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</si>
  <si>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</si>
  <si>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</si>
  <si>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</si>
  <si>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</si>
  <si>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</si>
  <si>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</si>
  <si>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</si>
  <si>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</si>
  <si>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</si>
  <si>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</si>
  <si>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</si>
  <si>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</si>
  <si>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</si>
  <si>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</si>
  <si>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</si>
  <si>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</si>
  <si>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</si>
  <si>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</si>
  <si>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</si>
  <si>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</si>
  <si>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</si>
  <si>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</si>
  <si>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</si>
  <si>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</si>
  <si>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</si>
  <si>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</si>
  <si>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</si>
  <si>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</si>
  <si>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</si>
  <si>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</si>
  <si>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</si>
  <si>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</si>
  <si>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</si>
  <si>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</si>
  <si>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</si>
  <si>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</si>
  <si>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</si>
  <si>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</si>
  <si>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</si>
  <si>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</si>
  <si>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</si>
  <si>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</si>
  <si>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</si>
  <si>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</si>
  <si>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</si>
  <si>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</si>
  <si>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</si>
  <si>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</si>
  <si>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</si>
  <si>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</si>
  <si>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</si>
  <si>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</si>
  <si>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</si>
  <si>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</si>
  <si>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</si>
  <si>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</si>
  <si>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</si>
  <si>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</si>
  <si>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</si>
  <si>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</si>
  <si>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</si>
  <si>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</si>
  <si>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</si>
  <si>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</si>
  <si>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</si>
  <si>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</si>
  <si>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</si>
  <si>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</si>
  <si>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</si>
  <si>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</si>
  <si>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</si>
  <si>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</si>
  <si>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</si>
  <si>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</si>
  <si>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</si>
  <si>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</si>
  <si>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</si>
  <si>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</si>
  <si>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</si>
  <si>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</si>
  <si>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</si>
  <si>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</si>
  <si>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</si>
  <si>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</si>
  <si>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</si>
  <si>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</si>
  <si>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</si>
  <si>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</si>
  <si>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</si>
  <si>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</si>
  <si>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</si>
  <si>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</si>
  <si>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</si>
  <si>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</si>
  <si>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</si>
  <si>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</si>
  <si>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</si>
  <si>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</si>
  <si>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</si>
  <si>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</si>
  <si>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</si>
  <si>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</si>
  <si>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</si>
  <si>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</si>
  <si>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</si>
  <si>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</si>
  <si>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</si>
  <si>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</si>
  <si>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</si>
  <si>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</si>
  <si>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</si>
  <si>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</si>
  <si>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</si>
  <si>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</si>
  <si>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</si>
  <si>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</si>
  <si>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</si>
  <si>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</si>
  <si>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</si>
  <si>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</si>
  <si>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</si>
  <si>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</si>
  <si>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</si>
  <si>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</si>
  <si>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</si>
  <si>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</si>
  <si>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</si>
  <si>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</si>
  <si>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</si>
  <si>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</si>
  <si>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</si>
  <si>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</si>
  <si>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</si>
  <si>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</si>
  <si>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</si>
  <si>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</si>
  <si>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</si>
  <si>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</si>
  <si>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</si>
  <si>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</si>
  <si>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</si>
  <si>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</si>
  <si>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</si>
  <si>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</si>
  <si>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</si>
  <si>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</si>
  <si>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</si>
  <si>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</si>
  <si>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</si>
  <si>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</si>
  <si>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</si>
  <si>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</si>
  <si>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</si>
  <si>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</si>
  <si>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</si>
  <si>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</si>
  <si>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</si>
  <si>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</si>
  <si>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</si>
  <si>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</si>
  <si>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</si>
  <si>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</si>
  <si>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</si>
  <si>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</si>
  <si>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</si>
  <si>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</si>
  <si>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</si>
  <si>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</si>
  <si>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</si>
  <si>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</si>
  <si>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</si>
  <si>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</si>
  <si>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</si>
  <si>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</si>
  <si>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</si>
  <si>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</si>
  <si>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</si>
  <si>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</si>
  <si>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</si>
  <si>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</si>
  <si>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</si>
  <si>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</si>
  <si>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</si>
  <si>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</si>
  <si>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</si>
  <si>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</si>
  <si>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</si>
  <si>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</si>
  <si>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</si>
  <si>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</si>
  <si>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</si>
  <si>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</si>
  <si>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</si>
  <si>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</si>
  <si>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</si>
  <si>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</si>
  <si>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</si>
  <si>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</si>
  <si>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</si>
  <si>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</si>
  <si>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</si>
  <si>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</si>
  <si>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</si>
  <si>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</si>
  <si>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</si>
  <si>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</si>
  <si>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</si>
  <si>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</si>
  <si>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</si>
  <si>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</si>
  <si>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</si>
  <si>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</si>
  <si>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</si>
  <si>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</si>
  <si>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</si>
  <si>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</si>
  <si>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</si>
  <si>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</si>
  <si>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</si>
  <si>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</si>
  <si>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</si>
  <si>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</si>
  <si>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</si>
  <si>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</si>
  <si>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</si>
  <si>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</si>
  <si>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</si>
  <si>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</si>
  <si>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</si>
  <si>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</si>
  <si>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</si>
  <si>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</si>
  <si>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</si>
  <si>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</si>
  <si>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</si>
  <si>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</si>
  <si>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</si>
  <si>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</si>
  <si>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</si>
  <si>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</si>
  <si>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</si>
  <si>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</si>
  <si>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</si>
  <si>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</si>
  <si>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</si>
  <si>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</si>
  <si>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</si>
  <si>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</si>
  <si>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</si>
  <si>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</si>
  <si>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</si>
  <si>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</si>
  <si>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</si>
  <si>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</si>
  <si>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</si>
  <si>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</si>
  <si>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</si>
  <si>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</si>
  <si>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</si>
  <si>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</si>
  <si>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</si>
  <si>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</si>
  <si>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</si>
  <si>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</si>
  <si>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</si>
  <si>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</si>
  <si>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</si>
  <si>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</si>
  <si>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</si>
  <si>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</si>
  <si>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</si>
  <si>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</si>
  <si>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</si>
  <si>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</si>
  <si>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</si>
  <si>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</si>
  <si>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</si>
  <si>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</si>
  <si>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</si>
  <si>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</si>
  <si>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</si>
  <si>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</si>
  <si>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</si>
  <si>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</si>
  <si>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</si>
  <si>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</si>
  <si>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</si>
  <si>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</si>
  <si>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</si>
  <si>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</si>
  <si>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</si>
  <si>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</si>
  <si>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</si>
  <si>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</si>
  <si>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</si>
  <si>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</si>
  <si>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</si>
  <si>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</si>
  <si>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</si>
  <si>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</si>
  <si>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</si>
  <si>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</si>
  <si>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</si>
  <si>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</si>
  <si>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</si>
  <si>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</si>
  <si>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</si>
  <si>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</si>
  <si>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</si>
  <si>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</si>
  <si>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</si>
  <si>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</si>
  <si>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</si>
  <si>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</si>
  <si>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</si>
  <si>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</si>
  <si>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</si>
  <si>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</si>
  <si>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</si>
  <si>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</si>
  <si>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</si>
  <si>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</si>
  <si>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</si>
  <si>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</si>
  <si>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</si>
  <si>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</si>
  <si>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</si>
  <si>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</si>
  <si>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</si>
  <si>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</si>
  <si>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</si>
  <si>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</si>
  <si>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</si>
  <si>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</si>
  <si>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</si>
  <si>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</si>
  <si>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</si>
  <si>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</si>
  <si>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</si>
  <si>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</si>
  <si>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</si>
  <si>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</si>
  <si>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</si>
  <si>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</si>
  <si>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</si>
  <si>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</si>
  <si>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</si>
  <si>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</si>
  <si>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</si>
  <si>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</si>
  <si>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</si>
  <si>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</si>
  <si>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</si>
  <si>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</si>
  <si>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</si>
  <si>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</si>
  <si>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</si>
  <si>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</si>
  <si>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</si>
  <si>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</si>
  <si>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</si>
  <si>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</si>
  <si>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</si>
  <si>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</si>
  <si>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</si>
  <si>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</si>
  <si>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</si>
  <si>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</si>
  <si>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</si>
  <si>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</si>
  <si>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</si>
  <si>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</si>
  <si>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</si>
  <si>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</si>
  <si>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</si>
  <si>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</si>
  <si>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</si>
  <si>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</si>
  <si>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</si>
  <si>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</si>
  <si>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</si>
  <si>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</si>
  <si>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</si>
  <si>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</si>
  <si>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</si>
  <si>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</si>
  <si>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</si>
  <si>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</si>
  <si>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</si>
  <si>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</si>
  <si>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</si>
  <si>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</si>
  <si>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</si>
  <si>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</si>
  <si>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</si>
  <si>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</si>
  <si>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</si>
  <si>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</si>
  <si>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</si>
  <si>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</si>
  <si>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</si>
  <si>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</si>
  <si>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</si>
  <si>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</si>
  <si>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</si>
  <si>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</si>
  <si>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</si>
  <si>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</si>
  <si>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</si>
  <si>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</si>
  <si>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</si>
  <si>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</si>
  <si>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</si>
  <si>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</si>
  <si>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</si>
  <si>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</si>
  <si>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</si>
  <si>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</si>
  <si>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</si>
  <si>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</si>
  <si>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</si>
  <si>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</si>
  <si>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</si>
  <si>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</si>
  <si>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</si>
  <si>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</si>
  <si>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</si>
  <si>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</si>
  <si>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</si>
  <si>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</si>
  <si>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</si>
  <si>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</si>
  <si>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</si>
  <si>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</si>
  <si>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</si>
  <si>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</si>
  <si>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</si>
  <si>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</si>
  <si>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</si>
  <si>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</si>
  <si>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</si>
  <si>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</si>
  <si>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</si>
  <si>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</si>
  <si>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</si>
  <si>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</si>
  <si>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</si>
  <si>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</si>
  <si>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</si>
  <si>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</si>
  <si>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</si>
  <si>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</si>
  <si>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</si>
  <si>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</si>
  <si>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</si>
  <si>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</si>
  <si>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</si>
  <si>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</si>
  <si>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</si>
  <si>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</si>
  <si>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</si>
  <si>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</si>
  <si>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</si>
  <si>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</si>
  <si>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</si>
  <si>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</si>
  <si>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</si>
  <si>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</si>
  <si>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</si>
  <si>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</si>
  <si>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</si>
  <si>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</si>
  <si>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</si>
  <si>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</si>
  <si>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</si>
  <si>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</si>
  <si>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</si>
  <si>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</si>
  <si>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</si>
  <si>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</si>
  <si>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</si>
  <si>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</si>
  <si>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</si>
  <si>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</si>
  <si>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</si>
  <si>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</si>
  <si>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</si>
  <si>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</si>
  <si>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</si>
  <si>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</si>
  <si>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</si>
  <si>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</si>
  <si>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</si>
  <si>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</si>
  <si>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</si>
  <si>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</si>
  <si>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</si>
  <si>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</si>
  <si>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</si>
  <si>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</si>
  <si>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</si>
  <si>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</si>
  <si>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</si>
  <si>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</si>
  <si>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</si>
  <si>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</si>
  <si>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</si>
  <si>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</si>
  <si>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</si>
  <si>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</si>
  <si>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</si>
  <si>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</si>
  <si>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</si>
  <si>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</si>
  <si>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</si>
  <si>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</si>
  <si>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</si>
  <si>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</si>
  <si>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</si>
  <si>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</si>
  <si>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</si>
  <si>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</si>
  <si>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</si>
  <si>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</si>
  <si>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</si>
  <si>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</si>
  <si>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</si>
  <si>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</si>
  <si>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</si>
  <si>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</si>
  <si>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</si>
  <si>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</si>
  <si>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</si>
  <si>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</si>
  <si>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</si>
  <si>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</si>
  <si>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</si>
  <si>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</si>
  <si>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</si>
  <si>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</si>
  <si>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</si>
  <si>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</si>
  <si>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</si>
  <si>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</si>
  <si>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</si>
  <si>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</si>
  <si>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</si>
  <si>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</si>
  <si>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</si>
  <si>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</si>
  <si>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</si>
  <si>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</si>
  <si>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</si>
  <si>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</si>
  <si>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</si>
  <si>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</si>
  <si>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</si>
  <si>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</si>
  <si>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</si>
  <si>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</si>
  <si>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</si>
  <si>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</si>
  <si>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</si>
  <si>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</si>
  <si>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</si>
  <si>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</si>
  <si>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</si>
  <si>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</si>
  <si>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</si>
  <si>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</si>
  <si>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</si>
  <si>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</si>
  <si>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</si>
  <si>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</si>
  <si>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</si>
  <si>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</si>
  <si>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</si>
  <si>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</si>
  <si>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</si>
  <si>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</si>
  <si>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</si>
  <si>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</si>
  <si>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</si>
  <si>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</si>
  <si>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</si>
  <si>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</si>
  <si>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</si>
  <si>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</si>
  <si>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</si>
  <si>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</si>
  <si>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</si>
  <si>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</si>
  <si>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</si>
  <si>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</si>
  <si>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</si>
  <si>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</si>
  <si>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</si>
  <si>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</si>
  <si>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</si>
  <si>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</si>
  <si>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</si>
  <si>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</si>
  <si>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</si>
  <si>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</si>
  <si>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</si>
  <si>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</si>
  <si>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</si>
  <si>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</si>
  <si>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</si>
  <si>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</si>
  <si>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</si>
  <si>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</si>
  <si>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</si>
  <si>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</si>
  <si>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</si>
  <si>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</si>
  <si>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</si>
  <si>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</si>
  <si>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</si>
  <si>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</si>
  <si>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</si>
  <si>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</si>
  <si>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</si>
  <si>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</si>
  <si>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</si>
  <si>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</si>
  <si>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</si>
  <si>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</si>
  <si>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</si>
  <si>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</si>
  <si>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</si>
  <si>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</si>
  <si>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</si>
  <si>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</si>
  <si>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</si>
  <si>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</si>
  <si>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</si>
  <si>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</si>
  <si>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</si>
  <si>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</si>
  <si>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</si>
  <si>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</si>
  <si>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</si>
  <si>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</si>
  <si>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</si>
  <si>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</si>
  <si>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</si>
  <si>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</si>
  <si>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</si>
  <si>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</si>
  <si>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</si>
  <si>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</si>
  <si>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</si>
  <si>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</si>
  <si>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</si>
  <si>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</si>
  <si>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</si>
  <si>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</si>
  <si>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</si>
  <si>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</si>
  <si>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</si>
  <si>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</si>
  <si>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</si>
  <si>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</si>
  <si>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</si>
  <si>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</si>
  <si>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</si>
  <si>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</si>
  <si>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</si>
  <si>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</si>
  <si>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</si>
  <si>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</si>
  <si>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</si>
  <si>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</si>
  <si>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</si>
  <si>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</si>
  <si>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</si>
  <si>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</si>
  <si>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</si>
  <si>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</si>
  <si>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</si>
  <si>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</si>
  <si>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</si>
  <si>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</si>
  <si>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</si>
  <si>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</si>
  <si>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</si>
  <si>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</si>
  <si>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</si>
  <si>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</si>
  <si>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</si>
  <si>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</si>
  <si>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</si>
  <si>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</si>
  <si>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</si>
  <si>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</si>
  <si>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</si>
  <si>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</si>
  <si>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</si>
  <si>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</si>
  <si>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</si>
  <si>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</si>
  <si>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</si>
  <si>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</si>
  <si>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</si>
  <si>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</si>
  <si>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</si>
  <si>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</si>
  <si>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</si>
  <si>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</si>
  <si>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</si>
  <si>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</si>
  <si>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</si>
  <si>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</si>
  <si>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</si>
  <si>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</si>
  <si>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</si>
  <si>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</si>
  <si>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</si>
  <si>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</si>
  <si>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</si>
  <si>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</si>
  <si>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</si>
  <si>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</si>
  <si>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</si>
  <si>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</si>
  <si>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</si>
  <si>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</si>
  <si>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</si>
  <si>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</si>
  <si>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</si>
  <si>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</si>
  <si>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</si>
  <si>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</si>
  <si>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</si>
  <si>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</si>
  <si>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</si>
  <si>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</si>
  <si>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</si>
  <si>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</si>
  <si>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</si>
  <si>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</si>
  <si>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</si>
  <si>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</si>
  <si>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</si>
  <si>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</si>
  <si>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</si>
  <si>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</si>
  <si>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</si>
  <si>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</si>
  <si>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</si>
  <si>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</si>
  <si>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</si>
  <si>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</si>
  <si>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</si>
  <si>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</si>
  <si>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</si>
  <si>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</si>
  <si>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</si>
  <si>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</si>
  <si>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</si>
  <si>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</si>
  <si>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</si>
  <si>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</si>
  <si>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</si>
  <si>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</si>
  <si>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</si>
  <si>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</si>
  <si>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</si>
  <si>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</si>
  <si>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</si>
  <si>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</si>
  <si>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</si>
  <si>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</si>
  <si>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</si>
  <si>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</si>
  <si>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</si>
  <si>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</si>
  <si>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</si>
  <si>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</si>
  <si>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</si>
  <si>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</si>
  <si>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</si>
  <si>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</si>
  <si>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</si>
  <si>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</si>
  <si>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</si>
  <si>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</si>
  <si>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</si>
  <si>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</si>
  <si>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</si>
  <si>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</si>
  <si>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</si>
  <si>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</si>
  <si>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</si>
  <si>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</si>
  <si>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</si>
  <si>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</si>
  <si>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</si>
  <si>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</si>
  <si>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</si>
  <si>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</si>
  <si>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</si>
  <si>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</si>
  <si>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</si>
  <si>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</si>
  <si>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</si>
  <si>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</si>
  <si>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</si>
  <si>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</si>
  <si>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</si>
  <si>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</si>
  <si>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</si>
  <si>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</si>
  <si>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</si>
  <si>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</si>
  <si>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</si>
  <si>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</si>
  <si>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</si>
  <si>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</si>
  <si>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</si>
  <si>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</si>
  <si>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</si>
  <si>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</si>
  <si>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</si>
  <si>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</si>
  <si>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</si>
  <si>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</si>
  <si>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</si>
  <si>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</si>
  <si>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</si>
  <si>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</si>
  <si>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</si>
  <si>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</si>
  <si>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</si>
  <si>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</si>
  <si>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</si>
  <si>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</si>
  <si>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</si>
  <si>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</si>
  <si>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</si>
  <si>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</si>
  <si>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</si>
  <si>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</si>
  <si>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</si>
  <si>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</si>
  <si>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</si>
  <si>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</si>
  <si>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</si>
  <si>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</si>
  <si>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</si>
  <si>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</si>
  <si>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</si>
  <si>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</si>
  <si>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</si>
  <si>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</si>
  <si>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</si>
  <si>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</si>
  <si>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</si>
  <si>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</si>
  <si>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</si>
  <si>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</si>
  <si>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</si>
  <si>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</si>
  <si>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</si>
  <si>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</si>
  <si>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</si>
  <si>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</si>
  <si>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</si>
  <si>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</si>
  <si>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</si>
  <si>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</si>
  <si>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</si>
  <si>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</si>
  <si>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</si>
  <si>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</si>
  <si>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</si>
  <si>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</si>
  <si>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</si>
  <si>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</si>
  <si>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</si>
  <si>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</si>
  <si>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</si>
  <si>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</si>
  <si>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</si>
  <si>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</si>
  <si>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</si>
  <si>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</si>
  <si>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</si>
  <si>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</si>
  <si>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</si>
  <si>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</si>
  <si>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</si>
  <si>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</si>
  <si>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</si>
  <si>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</si>
  <si>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</si>
  <si>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</si>
  <si>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</si>
  <si>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</si>
  <si>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</si>
  <si>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</si>
  <si>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</si>
  <si>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</si>
  <si>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</si>
  <si>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</si>
  <si>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</si>
  <si>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</si>
  <si>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</si>
  <si>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</si>
  <si>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</si>
  <si>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</si>
  <si>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</si>
  <si>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</si>
  <si>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</si>
  <si>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</si>
  <si>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</si>
  <si>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</si>
  <si>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</si>
  <si>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</si>
  <si>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</si>
  <si>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</si>
  <si>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</si>
  <si>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</si>
  <si>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</si>
  <si>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</si>
  <si>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</si>
  <si>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</si>
  <si>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</si>
  <si>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</si>
  <si>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</si>
  <si>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</si>
  <si>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</si>
  <si>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</si>
  <si>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</si>
  <si>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</si>
  <si>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</si>
  <si>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</si>
  <si>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</si>
  <si>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</si>
  <si>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</si>
  <si>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</si>
  <si>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</si>
  <si>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</si>
  <si>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</si>
  <si>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</si>
  <si>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</si>
  <si>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</si>
  <si>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</si>
  <si>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</si>
  <si>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</si>
  <si>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</si>
  <si>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</si>
  <si>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</si>
  <si>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</si>
  <si>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</si>
  <si>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</si>
  <si>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</si>
  <si>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</si>
  <si>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</si>
  <si>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</si>
  <si>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</si>
  <si>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</si>
  <si>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</si>
  <si>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</si>
  <si>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</si>
  <si>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</si>
  <si>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</si>
  <si>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</si>
  <si>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</si>
  <si>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</si>
  <si>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</si>
  <si>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</si>
  <si>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</si>
  <si>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</si>
  <si>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</si>
  <si>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</si>
  <si>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</si>
  <si>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</si>
  <si>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</si>
  <si>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</si>
  <si>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</si>
  <si>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</si>
  <si>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</si>
  <si>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</si>
  <si>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</si>
  <si>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</si>
  <si>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</si>
  <si>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</si>
  <si>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</si>
  <si>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</si>
  <si>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</si>
  <si>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</si>
  <si>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</si>
  <si>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</si>
  <si>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</si>
  <si>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</si>
  <si>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</si>
  <si>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</si>
  <si>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</si>
  <si>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</si>
  <si>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</si>
  <si>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</si>
  <si>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</si>
  <si>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</si>
  <si>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</si>
  <si>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</si>
  <si>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</si>
  <si>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</si>
  <si>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</si>
  <si>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</si>
  <si>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</si>
  <si>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</si>
  <si>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</si>
  <si>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</si>
  <si>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</si>
  <si>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</si>
  <si>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</si>
  <si>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</si>
  <si>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</si>
  <si>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</si>
  <si>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</si>
  <si>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</si>
  <si>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</si>
  <si>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</si>
  <si>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</si>
  <si>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</si>
  <si>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</si>
  <si>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</si>
  <si>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</si>
  <si>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</si>
  <si>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</si>
  <si>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</si>
  <si>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</si>
  <si>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</si>
  <si>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</si>
  <si>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</si>
  <si>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</si>
  <si>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</si>
  <si>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</si>
  <si>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</si>
  <si>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</si>
  <si>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</si>
  <si>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</si>
  <si>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</si>
  <si>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</si>
  <si>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</si>
  <si>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</si>
  <si>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</si>
  <si>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</si>
  <si>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</si>
  <si>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</si>
  <si>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</si>
  <si>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</si>
  <si>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</si>
  <si>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</si>
  <si>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</si>
  <si>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</si>
  <si>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</si>
  <si>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</si>
  <si>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</si>
  <si>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</si>
  <si>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</si>
  <si>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</si>
  <si>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</si>
  <si>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</si>
  <si>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</si>
  <si>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</si>
  <si>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</si>
  <si>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</si>
  <si>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</si>
  <si>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</si>
  <si>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</si>
  <si>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</si>
  <si>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</si>
  <si>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</si>
  <si>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</si>
  <si>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</si>
  <si>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</si>
  <si>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</si>
  <si>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</si>
  <si>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</si>
  <si>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</si>
  <si>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</si>
  <si>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</si>
  <si>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</si>
  <si>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</si>
  <si>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</si>
  <si>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</si>
  <si>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</si>
  <si>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</si>
  <si>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</si>
  <si>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</si>
  <si>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</si>
  <si>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</si>
  <si>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</si>
  <si>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</si>
  <si>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</si>
  <si>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</si>
  <si>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</si>
  <si>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</si>
  <si>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</si>
  <si>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</si>
  <si>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</si>
  <si>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</si>
  <si>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</si>
  <si>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</si>
  <si>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</si>
  <si>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</si>
  <si>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</si>
  <si>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</si>
  <si>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</si>
  <si>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</si>
  <si>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</si>
  <si>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</si>
  <si>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</si>
  <si>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</si>
  <si>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</si>
  <si>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</si>
  <si>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</si>
  <si>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</si>
  <si>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</si>
  <si>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</si>
  <si>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</si>
  <si>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</si>
  <si>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</si>
  <si>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</si>
  <si>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</si>
  <si>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</si>
  <si>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</si>
  <si>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</si>
  <si>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</si>
  <si>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</si>
  <si>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</si>
  <si>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</si>
  <si>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</si>
  <si>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</si>
  <si>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</si>
  <si>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</si>
  <si>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</si>
  <si>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</si>
  <si>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</si>
  <si>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</si>
  <si>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</si>
  <si>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</si>
  <si>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</si>
  <si>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</si>
  <si>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</si>
  <si>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</si>
  <si>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</si>
  <si>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</si>
  <si>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</si>
  <si>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</si>
  <si>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</si>
  <si>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</si>
  <si>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</si>
  <si>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</si>
  <si>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</si>
  <si>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</si>
  <si>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</si>
  <si>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</si>
  <si>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</si>
  <si>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</si>
  <si>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</si>
  <si>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</si>
  <si>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</si>
  <si>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</si>
  <si>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</si>
  <si>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</si>
  <si>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</si>
  <si>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</si>
  <si>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</si>
  <si>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</si>
  <si>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</si>
  <si>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</si>
  <si>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</si>
  <si>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</si>
  <si>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</si>
  <si>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</si>
  <si>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</si>
  <si>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</si>
  <si>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</si>
  <si>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</si>
  <si>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</si>
  <si>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</si>
  <si>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</si>
  <si>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</si>
  <si>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</si>
  <si>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</si>
  <si>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</si>
  <si>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</si>
  <si>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</si>
  <si>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</si>
  <si>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</si>
  <si>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</si>
  <si>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</si>
  <si>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</si>
  <si>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</si>
  <si>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</si>
  <si>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</si>
  <si>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</si>
  <si>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</si>
  <si>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</si>
  <si>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</si>
  <si>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</si>
  <si>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</si>
  <si>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</si>
  <si>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</si>
  <si>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</si>
  <si>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</si>
  <si>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</si>
  <si>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</si>
  <si>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</si>
  <si>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</si>
  <si>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</si>
  <si>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</si>
  <si>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</si>
  <si>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</si>
  <si>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</si>
  <si>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</si>
  <si>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</si>
  <si>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</si>
  <si>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</si>
  <si>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</si>
  <si>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</si>
  <si>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</si>
  <si>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</si>
  <si>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</si>
  <si>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</si>
  <si>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</si>
  <si>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</si>
  <si>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</si>
  <si>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</si>
  <si>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</si>
  <si>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</si>
  <si>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</si>
  <si>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</si>
  <si>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</si>
  <si>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</si>
  <si>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</si>
  <si>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</si>
  <si>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</si>
  <si>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</si>
  <si>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</si>
  <si>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</si>
  <si>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</si>
  <si>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</si>
  <si>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</si>
  <si>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</si>
  <si>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</si>
  <si>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</si>
  <si>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</si>
  <si>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</si>
  <si>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</si>
  <si>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</si>
  <si>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</si>
  <si>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</si>
  <si>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</si>
  <si>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</si>
  <si>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</si>
  <si>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</si>
  <si>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</si>
  <si>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</si>
  <si>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</si>
  <si>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</si>
  <si>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</si>
  <si>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</si>
  <si>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</si>
  <si>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</si>
  <si>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</si>
  <si>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</si>
  <si>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</si>
  <si>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</si>
  <si>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</si>
  <si>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</si>
  <si>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</si>
  <si>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</si>
  <si>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</si>
  <si>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</si>
  <si>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</si>
  <si>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</si>
  <si>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</si>
  <si>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</si>
  <si>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</si>
  <si>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</si>
  <si>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</si>
  <si>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</si>
  <si>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</si>
  <si>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</si>
  <si>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</si>
  <si>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</si>
  <si>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</si>
  <si>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</si>
  <si>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</si>
  <si>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</si>
  <si>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</si>
  <si>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</si>
  <si>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</si>
  <si>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</si>
  <si>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</si>
  <si>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</si>
  <si>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</si>
  <si>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</si>
  <si>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</si>
  <si>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</si>
  <si>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</si>
  <si>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</si>
  <si>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</si>
  <si>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</si>
  <si>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</si>
  <si>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</si>
  <si>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</si>
  <si>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</si>
  <si>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</si>
  <si>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</si>
  <si>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</si>
  <si>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</si>
  <si>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</si>
  <si>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</si>
  <si>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</si>
  <si>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</si>
  <si>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</si>
  <si>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</si>
  <si>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</si>
  <si>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</si>
  <si>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</si>
  <si>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</si>
  <si>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</si>
  <si>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</si>
  <si>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</si>
  <si>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</si>
  <si>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</si>
  <si>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</si>
  <si>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</si>
  <si>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</si>
  <si>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</si>
  <si>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</si>
  <si>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</si>
  <si>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</si>
  <si>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</si>
  <si>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</si>
  <si>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</si>
  <si>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</si>
  <si>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</si>
  <si>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</si>
  <si>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</si>
  <si>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</si>
  <si>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</si>
  <si>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</si>
  <si>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</si>
  <si>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</si>
  <si>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</si>
  <si>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</si>
  <si>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</si>
  <si>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</si>
  <si>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</si>
  <si>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</si>
  <si>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</si>
  <si>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</si>
  <si>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</si>
  <si>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</si>
  <si>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</si>
  <si>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</si>
  <si>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</si>
  <si>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</si>
  <si>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</si>
  <si>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</si>
  <si>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</si>
  <si>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</si>
  <si>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</si>
  <si>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</si>
  <si>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</si>
  <si>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</si>
  <si>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</si>
  <si>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</si>
  <si>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</si>
  <si>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</si>
  <si>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</si>
  <si>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</si>
  <si>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</si>
  <si>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</si>
  <si>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</si>
  <si>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</si>
  <si>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</si>
  <si>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</si>
  <si>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</si>
  <si>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</si>
  <si>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</si>
  <si>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</si>
  <si>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</si>
  <si>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</si>
  <si>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</si>
  <si>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</si>
  <si>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</si>
  <si>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</si>
  <si>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</si>
  <si>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</si>
  <si>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</si>
  <si>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</si>
  <si>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</si>
  <si>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</si>
  <si>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</si>
  <si>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</si>
  <si>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</si>
  <si>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</si>
  <si>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</si>
  <si>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</si>
  <si>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</si>
  <si>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</si>
  <si>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</si>
  <si>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</si>
  <si>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</si>
  <si>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</si>
  <si>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</si>
  <si>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</si>
  <si>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</si>
  <si>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</si>
  <si>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</si>
  <si>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</si>
  <si>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</si>
  <si>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</si>
  <si>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</si>
  <si>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</si>
  <si>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</si>
  <si>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</si>
  <si>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</si>
  <si>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</si>
  <si>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</si>
  <si>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</si>
  <si>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</si>
  <si>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</si>
  <si>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</si>
  <si>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</si>
  <si>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</si>
  <si>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</si>
  <si>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</si>
  <si>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</si>
  <si>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</si>
  <si>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</si>
  <si>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</si>
  <si>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</si>
  <si>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</si>
  <si>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</si>
  <si>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</si>
  <si>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</si>
  <si>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</si>
  <si>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</si>
  <si>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</si>
  <si>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</si>
  <si>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</si>
  <si>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</si>
  <si>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</si>
  <si>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</si>
  <si>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</si>
  <si>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</si>
  <si>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</si>
  <si>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</si>
  <si>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</si>
  <si>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</si>
  <si>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</si>
  <si>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</si>
  <si>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</si>
  <si>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</si>
  <si>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</si>
  <si>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</si>
  <si>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</si>
  <si>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</si>
  <si>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</si>
  <si>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</si>
  <si>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</si>
  <si>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</si>
  <si>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</si>
  <si>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</si>
  <si>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</si>
  <si>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</si>
  <si>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</si>
  <si>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</si>
  <si>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</si>
  <si>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</si>
  <si>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</si>
  <si>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</si>
  <si>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</si>
  <si>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</si>
  <si>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</si>
  <si>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</si>
  <si>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</si>
  <si>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</si>
  <si>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</si>
  <si>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</si>
  <si>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</si>
  <si>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</si>
  <si>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</si>
  <si>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</si>
  <si>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</si>
  <si>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</si>
  <si>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</si>
  <si>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</si>
  <si>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</si>
  <si>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</si>
  <si>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</si>
  <si>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</si>
  <si>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</si>
  <si>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</si>
  <si>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</si>
  <si>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</si>
  <si>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</si>
  <si>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</si>
  <si>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</si>
  <si>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</si>
  <si>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</si>
  <si>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</si>
  <si>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</si>
  <si>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</si>
  <si>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</si>
  <si>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</si>
  <si>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</si>
  <si>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</si>
  <si>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</si>
  <si>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</si>
  <si>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</si>
  <si>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</si>
  <si>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</si>
  <si>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</si>
  <si>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</si>
  <si>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</si>
  <si>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</si>
  <si>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</si>
  <si>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</si>
  <si>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</si>
  <si>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</si>
  <si>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</si>
  <si>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</si>
  <si>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</si>
  <si>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</si>
  <si>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</si>
  <si>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</si>
  <si>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</si>
  <si>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</si>
  <si>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</si>
  <si>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</si>
  <si>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</si>
  <si>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</si>
  <si>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</si>
  <si>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</si>
  <si>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</si>
  <si>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</si>
  <si>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</si>
  <si>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</si>
  <si>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</si>
  <si>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</si>
  <si>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</si>
  <si>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</si>
  <si>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</si>
  <si>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</si>
  <si>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</si>
  <si>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</si>
  <si>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</si>
  <si>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</si>
  <si>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</si>
  <si>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</si>
  <si>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</si>
  <si>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</si>
  <si>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</si>
  <si>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</si>
  <si>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</si>
  <si>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</si>
  <si>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</si>
  <si>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</si>
  <si>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</si>
  <si>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</si>
  <si>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</si>
  <si>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</si>
  <si>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</si>
  <si>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</si>
  <si>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</si>
  <si>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</si>
  <si>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</si>
  <si>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</si>
  <si>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</si>
  <si>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</si>
  <si>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</si>
  <si>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</si>
  <si>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</si>
  <si>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</si>
  <si>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</si>
  <si>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</si>
  <si>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</si>
  <si>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</si>
  <si>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</si>
  <si>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</si>
  <si>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</si>
  <si>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</si>
  <si>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</si>
  <si>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</si>
  <si>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</si>
  <si>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</si>
  <si>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</si>
  <si>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</si>
  <si>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</si>
  <si>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</si>
  <si>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</si>
  <si>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</si>
  <si>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</si>
  <si>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</si>
  <si>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</si>
  <si>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</si>
  <si>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</si>
  <si>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</si>
  <si>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</si>
  <si>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</si>
  <si>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</si>
  <si>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</si>
  <si>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</si>
  <si>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</si>
  <si>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</si>
  <si>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</si>
  <si>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</si>
  <si>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</si>
  <si>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</si>
  <si>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</si>
  <si>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</si>
  <si>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</si>
  <si>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</si>
  <si>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</si>
  <si>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</si>
  <si>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</si>
  <si>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</si>
  <si>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</si>
  <si>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</si>
  <si>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</si>
  <si>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</si>
  <si>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</si>
  <si>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</si>
  <si>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</si>
  <si>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</si>
  <si>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</si>
  <si>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</si>
  <si>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</si>
  <si>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</si>
  <si>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</si>
  <si>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</si>
  <si>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</si>
  <si>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</si>
  <si>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</si>
  <si>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</si>
  <si>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</si>
  <si>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</si>
  <si>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</si>
  <si>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</si>
  <si>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</si>
  <si>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</si>
  <si>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</si>
  <si>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</si>
  <si>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</si>
  <si>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</si>
  <si>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</si>
  <si>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</si>
  <si>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</si>
  <si>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</si>
  <si>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</si>
  <si>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</si>
  <si>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</si>
  <si>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</si>
  <si>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</si>
  <si>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</si>
  <si>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</si>
  <si>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</si>
  <si>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</si>
  <si>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</si>
  <si>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</si>
  <si>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</si>
  <si>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</si>
  <si>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</si>
  <si>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</si>
  <si>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</si>
  <si>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</si>
  <si>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</si>
  <si>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</si>
  <si>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</si>
  <si>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</si>
  <si>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</si>
  <si>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</si>
  <si>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</si>
  <si>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</si>
  <si>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</si>
  <si>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</si>
  <si>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</si>
  <si>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</si>
  <si>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</si>
  <si>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</si>
  <si>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</si>
  <si>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</si>
  <si>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</si>
  <si>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</si>
  <si>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</si>
  <si>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</si>
  <si>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</si>
  <si>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</si>
  <si>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</si>
  <si>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</si>
  <si>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</si>
  <si>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</si>
  <si>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</si>
  <si>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</si>
  <si>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</si>
  <si>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</si>
  <si>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</si>
  <si>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</si>
  <si>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</si>
  <si>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</si>
  <si>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</si>
  <si>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</si>
  <si>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</si>
  <si>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</si>
  <si>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</si>
  <si>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</si>
  <si>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</si>
  <si>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</si>
  <si>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</si>
  <si>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</si>
  <si>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</si>
  <si>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</si>
  <si>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</si>
  <si>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</si>
  <si>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</si>
  <si>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</si>
  <si>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</si>
  <si>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</si>
  <si>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</si>
  <si>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</si>
  <si>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</si>
  <si>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</si>
  <si>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</si>
  <si>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</si>
  <si>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</si>
  <si>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</si>
  <si>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</si>
  <si>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</si>
  <si>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</si>
  <si>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</si>
  <si>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</si>
  <si>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</si>
  <si>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</si>
  <si>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</si>
  <si>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</si>
  <si>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</si>
  <si>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</si>
  <si>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</si>
  <si>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</si>
  <si>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</si>
  <si>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</si>
  <si>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</si>
  <si>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</si>
  <si>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</si>
  <si>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</si>
  <si>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</si>
  <si>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</si>
  <si>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</si>
  <si>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</si>
  <si>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</si>
  <si>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</si>
  <si>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</si>
  <si>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</si>
  <si>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</si>
  <si>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</si>
  <si>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</si>
  <si>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</si>
  <si>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</si>
  <si>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</si>
  <si>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</si>
  <si>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</si>
  <si>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</si>
  <si>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</si>
  <si>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</si>
  <si>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</si>
  <si>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</si>
  <si>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</si>
  <si>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</si>
  <si>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</si>
  <si>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</si>
  <si>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</si>
  <si>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</si>
  <si>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</si>
  <si>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</si>
  <si>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</si>
  <si>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</si>
  <si>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</si>
  <si>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</si>
  <si>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</si>
  <si>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</si>
  <si>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</si>
  <si>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</si>
  <si>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</si>
  <si>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</si>
  <si>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</si>
  <si>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</si>
  <si>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</si>
  <si>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</si>
  <si>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</si>
  <si>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</si>
  <si>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</si>
  <si>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</si>
  <si>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</si>
  <si>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</si>
  <si>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</si>
  <si>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</si>
  <si>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</si>
  <si>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</si>
  <si>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</si>
  <si>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</si>
  <si>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</si>
  <si>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</si>
  <si>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</si>
  <si>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</si>
  <si>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</si>
  <si>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</si>
  <si>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</si>
  <si>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</si>
  <si>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</si>
  <si>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</si>
  <si>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</si>
  <si>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</si>
  <si>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</si>
  <si>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</si>
  <si>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</si>
  <si>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</si>
  <si>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</si>
  <si>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</si>
  <si>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</si>
  <si>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</si>
  <si>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</si>
  <si>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</si>
  <si>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</si>
  <si>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</si>
  <si>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</si>
  <si>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</si>
  <si>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</si>
  <si>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</si>
  <si>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</si>
  <si>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</si>
  <si>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</si>
  <si>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</si>
  <si>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</si>
  <si>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</si>
  <si>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</si>
  <si>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</si>
  <si>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</si>
  <si>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</si>
  <si>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</si>
  <si>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</si>
  <si>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</si>
  <si>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</si>
  <si>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</si>
  <si>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</si>
  <si>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</si>
  <si>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</si>
  <si>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</si>
  <si>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</si>
  <si>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</si>
  <si>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</si>
  <si>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</si>
  <si>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</si>
  <si>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</si>
  <si>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</si>
  <si>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</si>
  <si>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</si>
  <si>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</si>
  <si>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</si>
  <si>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</si>
  <si>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</si>
  <si>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</si>
  <si>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</si>
  <si>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</si>
  <si>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</si>
  <si>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</si>
  <si>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</si>
  <si>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</si>
  <si>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</si>
  <si>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</si>
  <si>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</si>
  <si>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</si>
  <si>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</si>
  <si>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</si>
  <si>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</si>
  <si>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</si>
  <si>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</si>
  <si>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</si>
  <si>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</si>
  <si>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</si>
  <si>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</si>
  <si>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</si>
  <si>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</si>
  <si>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</si>
  <si>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</si>
  <si>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</si>
  <si>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</si>
  <si>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</si>
  <si>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</si>
  <si>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</si>
  <si>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</si>
  <si>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</si>
  <si>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</si>
  <si>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</si>
  <si>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</si>
  <si>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</si>
  <si>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</si>
  <si>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</si>
  <si>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</si>
  <si>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</si>
  <si>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</si>
  <si>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</si>
  <si>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</si>
  <si>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</si>
  <si>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</si>
  <si>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</si>
  <si>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</si>
  <si>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</si>
  <si>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</si>
  <si>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</si>
  <si>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</si>
  <si>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</si>
  <si>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</si>
  <si>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</si>
  <si>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</si>
  <si>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</si>
  <si>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</si>
  <si>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</si>
  <si>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</si>
  <si>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</si>
  <si>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</si>
  <si>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</si>
  <si>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</si>
  <si>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</si>
  <si>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</si>
  <si>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</si>
  <si>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</si>
  <si>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</si>
  <si>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</si>
  <si>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</si>
  <si>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</si>
  <si>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</si>
  <si>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</si>
  <si>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</si>
  <si>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</si>
  <si>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</si>
  <si>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</si>
  <si>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</si>
  <si>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</si>
  <si>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</si>
  <si>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</si>
  <si>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</si>
  <si>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</si>
  <si>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</si>
  <si>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</si>
  <si>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</si>
  <si>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</si>
  <si>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</si>
  <si>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</si>
  <si>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</si>
  <si>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</si>
  <si>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</si>
  <si>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</si>
  <si>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</si>
  <si>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</si>
  <si>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</si>
  <si>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</si>
  <si>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</si>
  <si>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</si>
  <si>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</si>
  <si>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</si>
  <si>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</si>
  <si>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</si>
  <si>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</si>
  <si>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</si>
  <si>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</si>
  <si>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</si>
  <si>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</si>
  <si>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</si>
  <si>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</si>
  <si>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</si>
  <si>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</si>
  <si>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</si>
  <si>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</si>
  <si>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</si>
  <si>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</si>
  <si>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</si>
  <si>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</si>
  <si>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</si>
  <si>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</si>
  <si>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</si>
  <si>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</si>
  <si>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</si>
  <si>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</si>
  <si>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</si>
  <si>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</si>
  <si>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</si>
  <si>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</si>
  <si>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</si>
  <si>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</si>
  <si>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</si>
  <si>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</si>
  <si>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</si>
  <si>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</si>
  <si>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</si>
  <si>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</si>
  <si>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</si>
  <si>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</si>
  <si>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</si>
  <si>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</si>
  <si>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</si>
  <si>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</si>
  <si>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</si>
  <si>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</si>
  <si>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</si>
  <si>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</si>
  <si>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</si>
  <si>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</si>
  <si>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</si>
  <si>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</si>
  <si>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</si>
  <si>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</si>
  <si>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</si>
  <si>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</si>
  <si>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</si>
  <si>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</si>
  <si>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</si>
  <si>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</si>
  <si>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</si>
  <si>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</si>
  <si>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</si>
  <si>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</si>
  <si>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</si>
  <si>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</si>
  <si>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</si>
  <si>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</si>
  <si>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</si>
  <si>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</si>
  <si>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</si>
  <si>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</si>
  <si>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</si>
  <si>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</si>
  <si>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</si>
  <si>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</si>
  <si>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</si>
  <si>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</si>
  <si>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</si>
  <si>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</si>
  <si>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</si>
  <si>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</si>
  <si>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</si>
  <si>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</si>
  <si>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</si>
  <si>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</si>
  <si>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</si>
  <si>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</si>
  <si>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</si>
  <si>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</si>
  <si>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</si>
  <si>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</si>
  <si>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</si>
  <si>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</si>
  <si>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</si>
  <si>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</si>
  <si>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</si>
  <si>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</si>
  <si>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</si>
  <si>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</si>
  <si>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</si>
  <si>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</si>
  <si>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</si>
  <si>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</si>
  <si>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</si>
  <si>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</si>
  <si>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</si>
  <si>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</si>
  <si>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</si>
  <si>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</si>
  <si>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</si>
  <si>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</si>
  <si>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</si>
  <si>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</si>
  <si>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</si>
  <si>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</si>
  <si>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</si>
  <si>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</si>
  <si>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</si>
  <si>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</si>
  <si>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</si>
  <si>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</si>
  <si>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</si>
  <si>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</si>
  <si>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</si>
  <si>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</si>
  <si>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</si>
  <si>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</si>
  <si>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</si>
  <si>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</si>
  <si>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</si>
  <si>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</si>
  <si>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</si>
  <si>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</si>
  <si>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</si>
  <si>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</si>
  <si>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</si>
  <si>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</si>
  <si>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</si>
  <si>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</si>
  <si>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</si>
  <si>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</si>
  <si>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</si>
  <si>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</si>
  <si>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</si>
  <si>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</si>
  <si>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</si>
  <si>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</si>
  <si>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</si>
  <si>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</si>
  <si>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</si>
  <si>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</si>
  <si>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</si>
  <si>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</si>
  <si>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</si>
  <si>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</si>
  <si>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</si>
  <si>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</si>
  <si>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</si>
  <si>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</si>
  <si>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</si>
  <si>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</si>
  <si>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</si>
  <si>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</si>
  <si>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</si>
  <si>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</si>
  <si>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</si>
  <si>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</si>
  <si>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</si>
  <si>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</si>
  <si>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</si>
  <si>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</si>
  <si>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</si>
  <si>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</si>
  <si>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</si>
  <si>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</si>
  <si>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</si>
  <si>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</si>
  <si>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</si>
  <si>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</si>
  <si>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</si>
  <si>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</si>
  <si>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</si>
  <si>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</si>
  <si>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</si>
  <si>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</si>
  <si>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</si>
  <si>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</si>
  <si>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</si>
  <si>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</si>
  <si>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</si>
  <si>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</si>
  <si>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</si>
  <si>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</si>
  <si>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</si>
  <si>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</si>
  <si>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</si>
  <si>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</si>
  <si>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</si>
  <si>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</si>
  <si>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</si>
  <si>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</si>
  <si>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</si>
  <si>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</si>
  <si>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</si>
  <si>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</si>
  <si>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</si>
  <si>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</si>
  <si>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</si>
  <si>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</si>
  <si>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</si>
  <si>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</si>
  <si>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</si>
  <si>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</si>
  <si>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</si>
  <si>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</si>
  <si>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</si>
  <si>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</si>
  <si>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</si>
  <si>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</si>
  <si>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</si>
  <si>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</si>
  <si>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</si>
  <si>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</si>
  <si>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</si>
  <si>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</si>
  <si>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</si>
  <si>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</si>
  <si>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</si>
  <si>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</si>
  <si>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</si>
  <si>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</si>
  <si>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</si>
  <si>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</si>
  <si>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</si>
  <si>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</si>
  <si>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</si>
  <si>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</si>
  <si>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</si>
  <si>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</si>
  <si>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</si>
  <si>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</si>
  <si>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</si>
  <si>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</si>
  <si>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</si>
  <si>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</si>
  <si>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</si>
  <si>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</si>
  <si>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</si>
  <si>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</si>
  <si>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</si>
  <si>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</si>
  <si>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</si>
  <si>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</si>
  <si>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</si>
  <si>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</si>
  <si>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</si>
  <si>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</si>
  <si>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</si>
  <si>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</si>
  <si>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</si>
  <si>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</si>
  <si>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</si>
  <si>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</si>
  <si>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</si>
  <si>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</si>
  <si>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</si>
  <si>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</si>
  <si>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</si>
  <si>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</si>
  <si>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</si>
  <si>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</si>
  <si>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</si>
  <si>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</si>
  <si>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</si>
  <si>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</si>
  <si>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</si>
  <si>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</si>
  <si>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</si>
  <si>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</si>
  <si>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</si>
  <si>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</si>
  <si>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</si>
  <si>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</si>
  <si>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</si>
  <si>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</si>
  <si>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</si>
  <si>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</si>
  <si>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</si>
  <si>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</si>
  <si>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</si>
  <si>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</si>
  <si>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</si>
  <si>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</si>
  <si>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</si>
  <si>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</si>
  <si>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</si>
  <si>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</si>
  <si>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</si>
  <si>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</si>
  <si>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</si>
  <si>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</si>
  <si>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</si>
  <si>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</si>
  <si>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</si>
  <si>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</si>
  <si>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</si>
  <si>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</si>
  <si>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</si>
  <si>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</si>
  <si>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</si>
  <si>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</si>
  <si>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</si>
  <si>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</si>
  <si>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</si>
  <si>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</si>
  <si>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</si>
  <si>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</si>
  <si>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</si>
  <si>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</si>
  <si>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</si>
  <si>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</si>
  <si>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</si>
  <si>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</si>
  <si>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</si>
  <si>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</si>
  <si>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</si>
  <si>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</si>
  <si>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</si>
  <si>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</si>
  <si>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</si>
  <si>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</si>
  <si>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</si>
  <si>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</si>
  <si>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</si>
  <si>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</si>
  <si>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</si>
  <si>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</si>
  <si>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</si>
  <si>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</si>
  <si>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</si>
  <si>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</si>
  <si>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</si>
  <si>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</si>
  <si>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</si>
  <si>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</si>
  <si>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</si>
  <si>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</si>
  <si>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</si>
  <si>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</si>
  <si>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</si>
  <si>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</si>
  <si>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</si>
  <si>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</si>
  <si>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</si>
  <si>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</si>
  <si>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</si>
  <si>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</si>
  <si>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</si>
  <si>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</si>
  <si>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</si>
  <si>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</si>
  <si>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</si>
  <si>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</si>
  <si>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</si>
  <si>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</si>
  <si>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</si>
  <si>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</si>
  <si>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</si>
  <si>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</si>
  <si>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</si>
  <si>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</si>
  <si>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</si>
  <si>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</si>
  <si>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</si>
  <si>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</si>
  <si>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</si>
  <si>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</si>
  <si>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</si>
  <si>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</si>
  <si>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</si>
  <si>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</si>
  <si>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</si>
  <si>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</si>
  <si>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</si>
  <si>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</si>
  <si>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</si>
  <si>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</si>
  <si>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</si>
  <si>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</si>
  <si>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</si>
  <si>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</si>
  <si>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</si>
  <si>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</si>
  <si>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</si>
  <si>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</si>
  <si>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</si>
  <si>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</si>
  <si>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</si>
  <si>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</si>
  <si>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</si>
  <si>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</si>
  <si>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</si>
  <si>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</si>
  <si>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</si>
  <si>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</si>
  <si>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</si>
  <si>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</si>
  <si>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</si>
  <si>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</si>
  <si>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</si>
  <si>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</si>
  <si>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</si>
  <si>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</si>
  <si>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</si>
  <si>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</si>
  <si>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</si>
  <si>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</si>
  <si>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</si>
  <si>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</si>
  <si>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</si>
  <si>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</si>
  <si>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</si>
  <si>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</si>
  <si>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</si>
  <si>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</si>
  <si>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</si>
  <si>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</si>
  <si>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</si>
  <si>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</si>
  <si>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</si>
  <si>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</si>
  <si>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</si>
  <si>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</si>
  <si>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</si>
  <si>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</si>
  <si>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</si>
  <si>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</si>
  <si>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</si>
  <si>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</si>
  <si>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</si>
  <si>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</si>
  <si>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</si>
  <si>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</si>
  <si>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</si>
  <si>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</si>
  <si>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</si>
  <si>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</si>
  <si>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</si>
  <si>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</si>
  <si>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</si>
  <si>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</si>
  <si>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</si>
  <si>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</si>
  <si>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</si>
  <si>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</si>
  <si>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</si>
  <si>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</si>
  <si>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</si>
  <si>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</si>
  <si>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</si>
  <si>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</si>
  <si>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</si>
  <si>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</si>
  <si>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</si>
  <si>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</si>
  <si>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</si>
  <si>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</si>
  <si>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</si>
  <si>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</si>
  <si>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</si>
  <si>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</si>
  <si>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</si>
  <si>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</si>
  <si>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</si>
  <si>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</si>
  <si>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</si>
  <si>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</si>
  <si>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</si>
  <si>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</si>
  <si>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</si>
  <si>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</si>
  <si>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</si>
  <si>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</si>
  <si>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</si>
  <si>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</si>
  <si>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</si>
  <si>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</si>
  <si>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</si>
  <si>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</si>
  <si>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</si>
  <si>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</si>
  <si>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</si>
  <si>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</si>
  <si>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</si>
  <si>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</si>
  <si>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</si>
  <si>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</si>
  <si>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</si>
  <si>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</si>
  <si>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</si>
  <si>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</si>
  <si>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</si>
  <si>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</si>
  <si>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</si>
  <si>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</si>
  <si>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</si>
  <si>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</si>
  <si>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</si>
  <si>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</si>
  <si>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</si>
  <si>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</si>
  <si>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</si>
  <si>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</si>
  <si>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</si>
  <si>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</si>
  <si>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</si>
  <si>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</si>
  <si>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</si>
  <si>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</si>
  <si>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</si>
  <si>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</si>
  <si>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</si>
  <si>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</si>
  <si>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</si>
  <si>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</si>
  <si>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</si>
  <si>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</si>
  <si>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</si>
  <si>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</si>
  <si>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</si>
  <si>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</si>
  <si>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</si>
  <si>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</si>
  <si>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</si>
  <si>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</si>
  <si>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</si>
  <si>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</si>
  <si>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</si>
  <si>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</si>
  <si>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</si>
  <si>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</si>
  <si>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</si>
  <si>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</si>
  <si>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</si>
  <si>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</si>
  <si>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</si>
  <si>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</si>
  <si>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</si>
  <si>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</si>
  <si>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</si>
  <si>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</si>
  <si>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</si>
  <si>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</si>
  <si>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</si>
  <si>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</si>
  <si>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</si>
  <si>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</si>
  <si>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</si>
  <si>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</si>
  <si>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</si>
  <si>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</si>
  <si>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</si>
  <si>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</si>
  <si>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</si>
  <si>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</si>
  <si>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</si>
  <si>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</si>
  <si>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</si>
  <si>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</si>
  <si>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</si>
  <si>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</si>
  <si>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</si>
  <si>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</si>
  <si>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</si>
  <si>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</si>
  <si>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</si>
  <si>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</si>
  <si>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</si>
  <si>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</si>
  <si>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</si>
  <si>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</si>
  <si>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</si>
  <si>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</si>
  <si>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</si>
  <si>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</si>
  <si>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</si>
  <si>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</si>
  <si>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</si>
  <si>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</si>
  <si>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</si>
  <si>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</si>
  <si>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</si>
  <si>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</si>
  <si>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</si>
  <si>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</si>
  <si>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</si>
  <si>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</si>
  <si>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</si>
  <si>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</si>
  <si>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</si>
  <si>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</si>
  <si>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</si>
  <si>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</si>
  <si>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</si>
  <si>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</si>
  <si>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</si>
  <si>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</si>
  <si>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</si>
  <si>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</si>
  <si>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</si>
  <si>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</si>
  <si>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</si>
  <si>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</si>
  <si>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</si>
  <si>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</si>
  <si>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</si>
  <si>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</si>
  <si>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</si>
  <si>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</si>
  <si>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</si>
  <si>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</si>
  <si>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</si>
  <si>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</si>
  <si>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</si>
  <si>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</si>
  <si>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</si>
  <si>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</si>
  <si>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</si>
  <si>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</si>
  <si>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</si>
  <si>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</si>
  <si>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</si>
  <si>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</si>
  <si>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</si>
  <si>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</si>
  <si>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</si>
  <si>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</si>
  <si>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</si>
  <si>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</si>
  <si>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</si>
  <si>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</si>
  <si>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</si>
  <si>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</si>
  <si>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</si>
  <si>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</si>
  <si>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</si>
  <si>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</si>
  <si>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</si>
  <si>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</si>
  <si>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</si>
  <si>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</si>
  <si>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</si>
  <si>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</si>
  <si>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</si>
  <si>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</si>
  <si>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</si>
  <si>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</si>
  <si>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</si>
  <si>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</si>
  <si>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</si>
  <si>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</si>
  <si>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</si>
  <si>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</si>
  <si>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</si>
  <si>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</si>
  <si>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</si>
  <si>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</si>
  <si>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</si>
  <si>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</si>
  <si>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</si>
  <si>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</si>
  <si>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</si>
  <si>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</si>
  <si>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</si>
  <si>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</si>
  <si>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</si>
  <si>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</si>
  <si>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</si>
  <si>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</si>
  <si>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</si>
  <si>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</si>
  <si>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</si>
  <si>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</si>
  <si>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</si>
  <si>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</si>
  <si>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</si>
  <si>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</si>
  <si>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</si>
  <si>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</si>
  <si>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</si>
  <si>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</si>
  <si>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</si>
  <si>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</si>
  <si>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</si>
  <si>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</si>
  <si>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</si>
  <si>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</si>
  <si>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</si>
  <si>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</si>
  <si>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</si>
  <si>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</si>
  <si>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</si>
  <si>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</si>
  <si>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</si>
  <si>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</si>
  <si>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</si>
  <si>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</si>
  <si>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</si>
  <si>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</si>
  <si>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</si>
  <si>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</si>
  <si>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</si>
  <si>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</si>
  <si>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</si>
  <si>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</si>
  <si>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</si>
  <si>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</si>
  <si>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</si>
  <si>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</si>
  <si>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</si>
  <si>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</si>
  <si>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</si>
  <si>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</si>
  <si>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</si>
  <si>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</si>
  <si>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</si>
  <si>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</si>
  <si>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</si>
  <si>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</si>
  <si>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</si>
  <si>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</si>
  <si>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</si>
  <si>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</si>
  <si>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</si>
  <si>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</si>
  <si>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</si>
  <si>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</si>
  <si>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</si>
  <si>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</si>
  <si>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</si>
  <si>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</si>
  <si>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</si>
  <si>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</si>
  <si>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</si>
  <si>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</si>
  <si>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</si>
  <si>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</si>
  <si>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</si>
  <si>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</si>
  <si>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</si>
  <si>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</si>
  <si>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</si>
  <si>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</si>
  <si>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</si>
  <si>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</si>
  <si>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</si>
  <si>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</si>
  <si>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</si>
  <si>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</si>
  <si>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</si>
  <si>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</si>
  <si>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</si>
  <si>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</si>
  <si>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</si>
  <si>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</si>
  <si>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</si>
  <si>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</si>
  <si>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</si>
  <si>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</si>
  <si>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</si>
  <si>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</si>
  <si>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</si>
  <si>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</si>
  <si>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</si>
  <si>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</si>
  <si>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</si>
  <si>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</si>
  <si>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</si>
  <si>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</si>
  <si>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</si>
  <si>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</si>
  <si>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</si>
  <si>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</si>
  <si>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</si>
  <si>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</si>
  <si>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</si>
  <si>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</si>
  <si>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</si>
  <si>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</si>
  <si>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</si>
  <si>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</si>
  <si>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</si>
  <si>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</si>
  <si>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</si>
  <si>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</si>
  <si>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</si>
  <si>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</si>
  <si>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</si>
  <si>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</si>
  <si>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</si>
  <si>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</si>
  <si>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</si>
  <si>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</si>
  <si>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</si>
  <si>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</si>
  <si>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</si>
  <si>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</si>
  <si>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</si>
  <si>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</si>
  <si>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</si>
  <si>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</si>
  <si>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</si>
  <si>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</si>
  <si>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</si>
  <si>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</si>
  <si>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</si>
  <si>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</si>
  <si>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</si>
  <si>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</si>
  <si>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</si>
  <si>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</si>
  <si>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</si>
  <si>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</si>
  <si>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</si>
  <si>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</si>
  <si>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</si>
  <si>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</si>
  <si>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</si>
  <si>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</si>
  <si>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</si>
  <si>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</si>
  <si>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</si>
  <si>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</si>
  <si>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</si>
  <si>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</si>
  <si>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</si>
  <si>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</si>
  <si>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</si>
  <si>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</si>
  <si>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</si>
  <si>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</si>
  <si>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</si>
  <si>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</si>
  <si>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</si>
  <si>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</si>
  <si>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</si>
  <si>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</si>
  <si>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</si>
  <si>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</si>
  <si>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</si>
  <si>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</si>
  <si>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</si>
  <si>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</si>
  <si>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</si>
  <si>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</si>
  <si>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</si>
  <si>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</si>
  <si>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</si>
  <si>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</si>
  <si>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</si>
  <si>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</si>
  <si>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</si>
  <si>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</si>
  <si>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</si>
  <si>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</si>
  <si>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</si>
  <si>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</si>
  <si>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</si>
  <si>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</si>
  <si>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</si>
  <si>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</si>
  <si>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</si>
  <si>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</si>
  <si>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</si>
  <si>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</si>
  <si>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</si>
  <si>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</si>
  <si>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</si>
  <si>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</si>
  <si>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</si>
  <si>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</si>
  <si>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</si>
  <si>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</si>
  <si>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</si>
  <si>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</si>
  <si>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</si>
  <si>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</si>
  <si>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</si>
  <si>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</si>
  <si>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</si>
  <si>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</si>
  <si>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</si>
  <si>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</si>
  <si>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</si>
  <si>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</si>
  <si>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</si>
  <si>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</si>
  <si>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</si>
  <si>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</si>
  <si>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</si>
  <si>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</si>
  <si>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</si>
  <si>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</si>
  <si>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</si>
  <si>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</si>
  <si>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</si>
  <si>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</si>
  <si>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</si>
  <si>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</si>
  <si>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</si>
  <si>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</si>
  <si>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</si>
  <si>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</si>
  <si>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</si>
  <si>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</si>
  <si>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</si>
  <si>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</si>
  <si>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</si>
  <si>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</si>
  <si>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</si>
  <si>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</si>
  <si>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</si>
  <si>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</si>
  <si>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</si>
  <si>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</si>
  <si>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</si>
  <si>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</si>
  <si>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</si>
  <si>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</si>
  <si>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</si>
  <si>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</si>
  <si>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</si>
  <si>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</si>
  <si>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</si>
  <si>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</si>
  <si>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</si>
  <si>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</si>
  <si>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</si>
  <si>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</si>
  <si>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</si>
  <si>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</si>
  <si>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</si>
  <si>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</si>
  <si>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</si>
  <si>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</si>
  <si>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</si>
  <si>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</si>
  <si>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</si>
  <si>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</si>
  <si>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</si>
  <si>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</si>
  <si>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</si>
  <si>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</si>
  <si>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</si>
  <si>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</si>
  <si>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</si>
  <si>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</si>
  <si>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</si>
  <si>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</si>
  <si>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</si>
  <si>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</si>
  <si>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</si>
  <si>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</si>
  <si>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</si>
  <si>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</si>
  <si>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</si>
  <si>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</si>
  <si>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</si>
  <si>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</si>
  <si>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</si>
  <si>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</si>
  <si>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</si>
  <si>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</si>
  <si>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</si>
  <si>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</si>
  <si>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</si>
  <si>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</si>
  <si>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</si>
  <si>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</si>
  <si>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</si>
  <si>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</si>
  <si>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</si>
  <si>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</si>
  <si>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</si>
  <si>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</si>
  <si>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</si>
  <si>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</si>
  <si>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</si>
  <si>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</si>
  <si>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</si>
  <si>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</si>
  <si>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</si>
  <si>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</si>
  <si>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</si>
  <si>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</si>
  <si>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</si>
  <si>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</si>
  <si>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</si>
  <si>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</si>
  <si>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</si>
  <si>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</si>
  <si>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</si>
  <si>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</si>
  <si>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</si>
  <si>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</si>
  <si>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</si>
  <si>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</si>
  <si>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</si>
  <si>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</si>
  <si>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</si>
  <si>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</si>
  <si>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</si>
  <si>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</si>
  <si>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</si>
  <si>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</si>
  <si>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</si>
  <si>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</si>
  <si>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</si>
  <si>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</si>
  <si>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</si>
  <si>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</si>
  <si>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</si>
  <si>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</si>
  <si>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</si>
  <si>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</si>
  <si>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</si>
  <si>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</si>
  <si>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</si>
  <si>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</si>
  <si>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</si>
  <si>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</si>
  <si>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</si>
  <si>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</si>
  <si>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</si>
  <si>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</si>
  <si>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</si>
  <si>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</si>
  <si>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</si>
  <si>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</si>
  <si>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</si>
  <si>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</si>
  <si>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</si>
  <si>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</si>
  <si>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</si>
  <si>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</si>
  <si>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</si>
  <si>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</si>
  <si>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</si>
  <si>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</si>
  <si>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</si>
  <si>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</si>
  <si>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</si>
  <si>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</si>
  <si>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</si>
  <si>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</si>
  <si>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</si>
  <si>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</si>
  <si>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</si>
  <si>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</si>
  <si>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</si>
  <si>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</si>
  <si>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</si>
  <si>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</si>
  <si>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</si>
  <si>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</si>
  <si>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</si>
  <si>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</si>
  <si>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</si>
  <si>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</si>
  <si>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</si>
  <si>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</si>
  <si>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</si>
  <si>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</si>
  <si>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</si>
  <si>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</si>
  <si>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</si>
  <si>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</si>
  <si>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</si>
  <si>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</si>
  <si>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</si>
  <si>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</si>
  <si>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</si>
  <si>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</si>
  <si>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</si>
  <si>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</si>
  <si>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</si>
  <si>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</si>
  <si>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</si>
  <si>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</si>
  <si>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</si>
  <si>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</si>
  <si>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</si>
  <si>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</si>
  <si>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</si>
  <si>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</si>
  <si>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</si>
  <si>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</si>
  <si>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</si>
  <si>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</si>
  <si>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</si>
  <si>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</si>
  <si>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</si>
  <si>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</si>
  <si>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</si>
  <si>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</si>
  <si>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</si>
  <si>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</si>
  <si>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</si>
  <si>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</si>
  <si>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</si>
  <si>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</si>
  <si>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</si>
  <si>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</si>
  <si>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</si>
  <si>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</si>
  <si>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</si>
  <si>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</si>
  <si>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</si>
  <si>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</si>
  <si>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</si>
  <si>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</si>
  <si>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</si>
  <si>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</si>
  <si>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</si>
  <si>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</si>
  <si>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</si>
  <si>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</si>
  <si>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</si>
  <si>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</si>
  <si>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</si>
  <si>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</si>
  <si>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</si>
  <si>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</si>
  <si>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</si>
  <si>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</si>
  <si>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</si>
  <si>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</si>
  <si>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</si>
  <si>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</si>
  <si>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</si>
  <si>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</si>
  <si>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</si>
  <si>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</si>
  <si>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</si>
  <si>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</si>
  <si>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</si>
  <si>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</si>
  <si>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</si>
  <si>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</si>
  <si>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</si>
  <si>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</si>
  <si>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</si>
  <si>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</si>
  <si>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</si>
  <si>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</si>
  <si>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</si>
  <si>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</si>
  <si>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</si>
  <si>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</si>
  <si>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</si>
  <si>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</si>
  <si>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</si>
  <si>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</si>
  <si>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</si>
  <si>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</si>
  <si>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</si>
  <si>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</si>
  <si>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</si>
  <si>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</si>
  <si>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</si>
  <si>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</si>
  <si>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</si>
  <si>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</si>
  <si>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</si>
  <si>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</si>
  <si>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</si>
  <si>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</si>
  <si>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</si>
  <si>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</si>
  <si>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</si>
  <si>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</si>
  <si>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</si>
  <si>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</si>
  <si>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</si>
  <si>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</si>
  <si>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</si>
  <si>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</si>
  <si>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</si>
  <si>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</si>
  <si>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</si>
  <si>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</si>
  <si>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</si>
  <si>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</si>
  <si>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</si>
  <si>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</si>
  <si>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</si>
  <si>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</si>
  <si>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</si>
  <si>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</si>
  <si>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</si>
  <si>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</si>
  <si>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</si>
  <si>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</si>
  <si>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</si>
  <si>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</si>
  <si>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</si>
  <si>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</si>
  <si>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</si>
  <si>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</si>
  <si>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</si>
  <si>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</si>
  <si>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</si>
  <si>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</si>
  <si>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</si>
  <si>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</si>
  <si>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</si>
  <si>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</si>
  <si>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</si>
  <si>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</si>
  <si>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</si>
  <si>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</si>
  <si>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</si>
  <si>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</si>
  <si>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</si>
  <si>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</si>
  <si>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</si>
  <si>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</si>
  <si>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</si>
  <si>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</si>
  <si>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</si>
  <si>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</si>
  <si>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</si>
  <si>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</si>
  <si>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</si>
  <si>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</si>
  <si>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</si>
  <si>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</si>
  <si>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</si>
  <si>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</si>
  <si>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</si>
  <si>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</si>
  <si>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</si>
  <si>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</si>
  <si>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</si>
  <si>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</si>
  <si>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</si>
  <si>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</si>
  <si>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</si>
  <si>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</si>
  <si>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</si>
  <si>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</si>
  <si>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</si>
  <si>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</si>
  <si>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</si>
  <si>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</si>
  <si>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</si>
  <si>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</si>
  <si>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</si>
  <si>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</si>
  <si>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</si>
  <si>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</si>
  <si>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</si>
  <si>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</si>
  <si>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</si>
  <si>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</si>
  <si>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</si>
  <si>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</si>
  <si>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</si>
  <si>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</si>
  <si>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</si>
  <si>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</si>
  <si>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</si>
  <si>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</si>
  <si>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</si>
  <si>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</si>
  <si>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</si>
  <si>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</si>
  <si>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</si>
  <si>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</si>
  <si>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</si>
  <si>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</si>
  <si>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</si>
  <si>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</si>
  <si>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</si>
  <si>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</si>
  <si>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</si>
  <si>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</si>
  <si>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</si>
  <si>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</si>
  <si>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</si>
  <si>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</si>
  <si>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</si>
  <si>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</si>
  <si>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</si>
  <si>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</si>
  <si>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</si>
  <si>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</si>
  <si>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</si>
  <si>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</si>
  <si>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</si>
  <si>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</si>
  <si>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</si>
  <si>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</si>
  <si>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</si>
  <si>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</si>
  <si>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</si>
  <si>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</si>
  <si>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</si>
  <si>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</si>
  <si>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</si>
  <si>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</si>
  <si>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</si>
  <si>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</si>
  <si>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</si>
  <si>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</si>
  <si>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</si>
  <si>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</si>
  <si>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</si>
  <si>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</si>
  <si>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</si>
  <si>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</si>
  <si>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</si>
  <si>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</si>
  <si>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</si>
  <si>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</si>
  <si>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</si>
  <si>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</si>
  <si>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</si>
  <si>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</si>
  <si>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</si>
  <si>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</si>
  <si>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</si>
  <si>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</si>
  <si>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</si>
  <si>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</si>
  <si>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</si>
  <si>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</si>
  <si>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</si>
  <si>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</si>
  <si>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</si>
  <si>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</si>
  <si>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</si>
  <si>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</si>
  <si>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</si>
  <si>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</si>
  <si>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</si>
  <si>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</si>
  <si>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</si>
  <si>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</si>
  <si>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</si>
  <si>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</si>
  <si>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</si>
  <si>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</si>
  <si>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</si>
  <si>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</si>
  <si>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</si>
  <si>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</si>
  <si>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</si>
  <si>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</si>
  <si>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</si>
  <si>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</si>
  <si>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</si>
  <si>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</si>
  <si>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</si>
  <si>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</si>
  <si>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</si>
  <si>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</si>
  <si>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</si>
  <si>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</si>
  <si>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</si>
  <si>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</si>
  <si>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</si>
  <si>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</si>
  <si>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</si>
  <si>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</si>
  <si>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</si>
  <si>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</si>
  <si>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</si>
  <si>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</si>
  <si>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</si>
  <si>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</si>
  <si>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</si>
  <si>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</si>
  <si>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</si>
  <si>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</si>
  <si>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</si>
  <si>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</si>
  <si>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</si>
  <si>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</si>
  <si>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</si>
  <si>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</si>
  <si>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</si>
  <si>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</si>
  <si>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</si>
  <si>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</si>
  <si>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</si>
  <si>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</si>
  <si>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</si>
  <si>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</si>
  <si>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</si>
  <si>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</si>
  <si>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</si>
  <si>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</si>
  <si>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</si>
  <si>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</si>
  <si>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</si>
  <si>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</si>
  <si>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</si>
  <si>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</si>
  <si>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</si>
  <si>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</si>
  <si>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</si>
  <si>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</si>
  <si>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</si>
  <si>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</si>
  <si>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</si>
  <si>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</si>
  <si>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</si>
  <si>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</si>
  <si>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</si>
  <si>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</si>
  <si>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</si>
  <si>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</si>
  <si>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</si>
  <si>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</si>
  <si>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</si>
  <si>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</si>
  <si>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</si>
  <si>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</si>
  <si>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</si>
  <si>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</si>
  <si>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</si>
  <si>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</si>
  <si>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</si>
  <si>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</si>
  <si>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</si>
  <si>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</si>
  <si>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</si>
  <si>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</si>
  <si>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</si>
  <si>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</si>
  <si>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</si>
  <si>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</si>
  <si>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</si>
  <si>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</si>
  <si>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</si>
  <si>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</si>
  <si>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</si>
  <si>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</si>
  <si>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</si>
  <si>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</si>
  <si>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</si>
  <si>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</si>
  <si>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</si>
  <si>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</si>
  <si>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</si>
  <si>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</si>
  <si>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</si>
  <si>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</si>
  <si>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</si>
  <si>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</si>
  <si>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</si>
  <si>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</si>
  <si>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</si>
  <si>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</si>
  <si>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</si>
  <si>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</si>
  <si>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</si>
  <si>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</si>
  <si>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</si>
  <si>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</si>
  <si>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</si>
  <si>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</si>
  <si>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</si>
  <si>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</si>
  <si>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</si>
  <si>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</si>
  <si>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</si>
  <si>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</si>
  <si>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</si>
  <si>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</si>
  <si>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</si>
  <si>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</si>
  <si>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</si>
  <si>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</si>
  <si>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</si>
  <si>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</si>
  <si>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</si>
  <si>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</si>
  <si>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</si>
  <si>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</si>
  <si>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</si>
  <si>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</si>
  <si>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</si>
  <si>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</si>
  <si>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</si>
  <si>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</si>
  <si>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</si>
  <si>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</si>
  <si>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</si>
  <si>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</si>
  <si>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</si>
  <si>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</si>
  <si>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</si>
  <si>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</si>
  <si>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</si>
  <si>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</si>
  <si>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</si>
  <si>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</si>
  <si>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</si>
  <si>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</si>
  <si>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</si>
  <si>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</si>
  <si>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</si>
  <si>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</si>
  <si>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</si>
  <si>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</si>
  <si>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</si>
  <si>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</si>
  <si>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</si>
  <si>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</si>
  <si>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</si>
  <si>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</si>
  <si>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</si>
  <si>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</si>
  <si>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</si>
  <si>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</si>
  <si>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</si>
  <si>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</si>
  <si>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</si>
  <si>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</si>
  <si>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</si>
  <si>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</si>
  <si>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</si>
  <si>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</si>
  <si>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</si>
  <si>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</si>
  <si>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</si>
  <si>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</si>
  <si>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</si>
  <si>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</si>
  <si>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</si>
  <si>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</si>
  <si>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</si>
  <si>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</si>
  <si>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</si>
  <si>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</si>
  <si>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</si>
  <si>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</si>
  <si>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</si>
  <si>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</si>
  <si>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</si>
  <si>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</si>
  <si>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</si>
  <si>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</si>
  <si>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</si>
  <si>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</si>
  <si>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</si>
  <si>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</si>
  <si>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</si>
  <si>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</si>
  <si>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</si>
  <si>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</si>
  <si>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</si>
  <si>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</si>
  <si>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</si>
  <si>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</si>
  <si>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</si>
  <si>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</si>
  <si>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</si>
  <si>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</si>
  <si>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</si>
  <si>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</si>
  <si>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</si>
  <si>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</si>
  <si>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</si>
  <si>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</si>
  <si>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</si>
  <si>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</si>
  <si>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</si>
  <si>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</si>
  <si>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</si>
  <si>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</si>
  <si>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</si>
  <si>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</si>
  <si>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</si>
  <si>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</si>
  <si>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</si>
  <si>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</si>
  <si>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</si>
  <si>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</si>
  <si>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</si>
  <si>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</si>
  <si>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</si>
  <si>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</si>
  <si>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</si>
  <si>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</si>
  <si>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</si>
  <si>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</si>
  <si>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</si>
  <si>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</si>
  <si>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</si>
  <si>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</si>
  <si>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</si>
  <si>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</si>
  <si>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</si>
  <si>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</si>
  <si>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</si>
  <si>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</si>
  <si>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</si>
  <si>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</si>
  <si>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</si>
  <si>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</si>
  <si>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</si>
  <si>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</si>
  <si>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</si>
  <si>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</si>
  <si>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</si>
  <si>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</si>
  <si>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</si>
  <si>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</si>
  <si>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</si>
  <si>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</si>
  <si>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</si>
  <si>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</si>
  <si>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</si>
  <si>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</si>
  <si>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</si>
  <si>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</si>
  <si>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</si>
  <si>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</si>
  <si>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</si>
  <si>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</si>
  <si>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</si>
  <si>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</si>
  <si>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</si>
  <si>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</si>
  <si>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</si>
  <si>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</si>
  <si>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</si>
  <si>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</si>
  <si>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</si>
  <si>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</si>
  <si>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</si>
  <si>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</si>
  <si>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</si>
  <si>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</si>
  <si>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</si>
  <si>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</si>
  <si>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</si>
  <si>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</si>
  <si>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</si>
  <si>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</si>
  <si>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</si>
  <si>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</si>
  <si>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</si>
  <si>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</si>
  <si>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</si>
  <si>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</si>
  <si>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</si>
  <si>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</si>
  <si>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</si>
  <si>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</si>
  <si>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</si>
  <si>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</si>
  <si>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</si>
  <si>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</si>
  <si>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</si>
  <si>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</si>
  <si>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</si>
  <si>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</si>
  <si>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</si>
  <si>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</si>
  <si>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</si>
  <si>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</si>
  <si>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</si>
  <si>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</si>
  <si>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</si>
  <si>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</si>
  <si>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</si>
  <si>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</si>
  <si>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</si>
  <si>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</si>
  <si>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</si>
  <si>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</si>
  <si>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</si>
  <si>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</si>
  <si>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</si>
  <si>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</si>
  <si>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</si>
  <si>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</si>
  <si>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</si>
  <si>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</si>
  <si>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</si>
  <si>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</si>
  <si>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</si>
  <si>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</si>
  <si>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</si>
  <si>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</si>
  <si>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</si>
  <si>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</si>
  <si>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</si>
  <si>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</si>
  <si>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</si>
  <si>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</si>
  <si>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</si>
  <si>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</si>
  <si>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</si>
  <si>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</si>
  <si>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</si>
  <si>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</si>
  <si>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</si>
  <si>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</si>
  <si>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</si>
  <si>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</si>
  <si>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</si>
  <si>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</si>
  <si>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</si>
  <si>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</si>
  <si>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</si>
  <si>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</si>
  <si>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</si>
  <si>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</si>
  <si>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</si>
  <si>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</si>
  <si>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</si>
  <si>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</si>
  <si>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</si>
  <si>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</si>
  <si>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</si>
  <si>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</si>
  <si>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</si>
  <si>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</si>
  <si>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</si>
  <si>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</si>
  <si>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</si>
  <si>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</si>
  <si>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</si>
  <si>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</si>
  <si>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</si>
  <si>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</si>
  <si>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</si>
  <si>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</si>
  <si>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</si>
  <si>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</si>
  <si>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</si>
  <si>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</si>
  <si>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</si>
  <si>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</si>
  <si>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</si>
  <si>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</si>
  <si>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</si>
  <si>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</si>
  <si>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</si>
  <si>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</si>
  <si>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</si>
  <si>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</si>
  <si>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</si>
  <si>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</si>
  <si>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</si>
  <si>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</si>
  <si>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</si>
  <si>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</si>
  <si>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</si>
  <si>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</si>
  <si>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</si>
  <si>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</si>
  <si>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</si>
  <si>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</si>
  <si>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</si>
  <si>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</si>
  <si>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</si>
  <si>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</si>
  <si>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</si>
  <si>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</si>
  <si>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</si>
  <si>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</si>
  <si>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</si>
  <si>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</si>
  <si>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</si>
  <si>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</si>
  <si>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</si>
  <si>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</si>
  <si>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</si>
  <si>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</si>
  <si>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</si>
  <si>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</si>
  <si>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</si>
  <si>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</si>
  <si>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</si>
  <si>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</si>
  <si>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</si>
  <si>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</si>
  <si>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</si>
  <si>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</si>
  <si>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</si>
  <si>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</si>
  <si>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</si>
  <si>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</si>
  <si>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</si>
  <si>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</si>
  <si>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</si>
  <si>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</si>
  <si>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</si>
  <si>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</si>
  <si>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</si>
  <si>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</si>
  <si>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</si>
  <si>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</si>
  <si>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</si>
  <si>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</si>
  <si>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</si>
  <si>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</si>
  <si>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</si>
  <si>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</si>
  <si>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</si>
  <si>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</si>
  <si>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</si>
  <si>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</si>
  <si>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</si>
  <si>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</si>
  <si>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</si>
  <si>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</si>
  <si>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</si>
  <si>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</si>
  <si>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</si>
  <si>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</si>
  <si>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</si>
  <si>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</si>
  <si>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</si>
  <si>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</si>
  <si>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</si>
  <si>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</si>
  <si>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</si>
  <si>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</si>
  <si>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</si>
  <si>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</si>
  <si>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</si>
  <si>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</si>
  <si>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</si>
  <si>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</si>
  <si>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</si>
  <si>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</si>
  <si>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</si>
  <si>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</si>
  <si>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</si>
  <si>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</si>
  <si>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</si>
  <si>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</si>
  <si>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</si>
  <si>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</si>
  <si>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</si>
  <si>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</si>
  <si>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</si>
  <si>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</si>
  <si>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</si>
  <si>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</si>
  <si>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</si>
  <si>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</si>
  <si>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</si>
  <si>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</si>
  <si>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</si>
  <si>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</si>
  <si>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</si>
  <si>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</si>
  <si>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</si>
  <si>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</si>
  <si>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</si>
  <si>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</si>
  <si>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</si>
  <si>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</si>
  <si>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</si>
  <si>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</si>
  <si>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</si>
  <si>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</si>
  <si>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</si>
  <si>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</si>
  <si>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</si>
  <si>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</si>
  <si>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</si>
  <si>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</si>
  <si>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</si>
  <si>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</si>
  <si>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</si>
  <si>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</si>
  <si>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</si>
  <si>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</si>
  <si>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</si>
  <si>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</si>
  <si>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</si>
  <si>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</si>
  <si>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</si>
  <si>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</si>
  <si>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</si>
  <si>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</si>
  <si>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</si>
  <si>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</si>
  <si>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</si>
  <si>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</si>
  <si>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</si>
  <si>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</si>
  <si>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</si>
  <si>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</si>
  <si>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</si>
  <si>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</si>
  <si>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</si>
  <si>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</si>
  <si>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</si>
  <si>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</si>
  <si>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</si>
  <si>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</si>
  <si>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</si>
  <si>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</si>
  <si>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</si>
  <si>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</si>
  <si>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</si>
  <si>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</si>
  <si>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</si>
  <si>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</si>
  <si>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</si>
  <si>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</si>
  <si>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</si>
  <si>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</si>
  <si>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</si>
  <si>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</si>
  <si>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</si>
  <si>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</si>
  <si>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</si>
  <si>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</si>
  <si>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</si>
  <si>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</si>
  <si>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</si>
  <si>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</si>
  <si>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</si>
  <si>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</si>
  <si>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</si>
  <si>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</si>
  <si>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</si>
  <si>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</si>
  <si>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</si>
  <si>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</si>
  <si>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</si>
  <si>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</si>
  <si>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</si>
  <si>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</si>
  <si>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</si>
  <si>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</si>
  <si>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</si>
  <si>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</si>
  <si>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</si>
  <si>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</si>
  <si>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</si>
  <si>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</si>
  <si>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</si>
  <si>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</si>
  <si>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</si>
  <si>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</si>
  <si>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</si>
  <si>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</si>
  <si>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</si>
  <si>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</si>
  <si>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</si>
  <si>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</si>
  <si>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</si>
  <si>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</si>
  <si>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</si>
  <si>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</si>
  <si>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</si>
  <si>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</si>
  <si>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</si>
  <si>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</si>
  <si>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</si>
  <si>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</si>
  <si>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</si>
  <si>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</si>
  <si>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</si>
  <si>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</si>
  <si>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</si>
  <si>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</si>
  <si>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</si>
  <si>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</si>
  <si>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</si>
  <si>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</si>
  <si>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</si>
  <si>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</si>
  <si>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</si>
  <si>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</si>
  <si>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</si>
  <si>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</si>
  <si>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</si>
  <si>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</si>
  <si>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</si>
  <si>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</si>
  <si>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</si>
  <si>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</si>
  <si>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</si>
  <si>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</si>
  <si>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</si>
  <si>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</si>
  <si>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</si>
  <si>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</si>
  <si>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</si>
  <si>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</si>
  <si>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</si>
  <si>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</si>
  <si>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</si>
  <si>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</si>
  <si>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</si>
  <si>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</si>
  <si>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</si>
  <si>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</si>
  <si>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</si>
  <si>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</si>
  <si>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</si>
  <si>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</si>
  <si>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</si>
  <si>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</si>
  <si>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</si>
  <si>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</si>
  <si>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</si>
  <si>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</si>
  <si>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</si>
  <si>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</si>
  <si>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</si>
  <si>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</si>
  <si>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</si>
  <si>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</si>
  <si>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</si>
  <si>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</si>
  <si>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</si>
  <si>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</si>
  <si>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</si>
  <si>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</si>
  <si>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</si>
  <si>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</si>
  <si>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</si>
  <si>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</si>
  <si>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</si>
  <si>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</si>
  <si>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</si>
  <si>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</si>
  <si>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</si>
  <si>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</si>
  <si>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</si>
  <si>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</si>
  <si>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</si>
  <si>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</si>
  <si>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</si>
  <si>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</si>
  <si>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</si>
  <si>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</si>
  <si>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</si>
  <si>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</si>
  <si>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</si>
  <si>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</si>
  <si>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</si>
  <si>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</si>
  <si>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</si>
  <si>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</si>
  <si>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</si>
  <si>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</si>
  <si>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</si>
  <si>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</si>
  <si>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</si>
  <si>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</si>
  <si>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</si>
  <si>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</si>
  <si>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</si>
  <si>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</si>
  <si>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</si>
  <si>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</si>
  <si>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</si>
  <si>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</si>
  <si>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</si>
  <si>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</si>
  <si>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</si>
  <si>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</si>
  <si>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</si>
  <si>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</si>
  <si>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</si>
  <si>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</si>
  <si>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</si>
  <si>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</si>
  <si>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</si>
  <si>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</si>
  <si>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</si>
  <si>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</si>
  <si>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</si>
  <si>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</si>
  <si>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</si>
  <si>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</si>
  <si>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</si>
  <si>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</si>
  <si>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</si>
  <si>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</si>
  <si>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</si>
  <si>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</si>
  <si>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</si>
  <si>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</si>
  <si>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</si>
  <si>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</si>
  <si>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</si>
  <si>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</si>
  <si>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</si>
  <si>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</si>
  <si>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</si>
  <si>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</si>
  <si>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</si>
  <si>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</si>
  <si>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</si>
  <si>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</si>
  <si>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</si>
  <si>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</si>
  <si>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</si>
  <si>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</si>
  <si>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</si>
  <si>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</si>
  <si>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</si>
  <si>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</si>
  <si>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</si>
  <si>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</si>
  <si>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</si>
  <si>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</si>
  <si>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</si>
  <si>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</si>
  <si>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</si>
  <si>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</si>
  <si>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</si>
  <si>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</si>
  <si>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</si>
  <si>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</si>
  <si>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</si>
  <si>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</si>
  <si>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</si>
  <si>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</si>
  <si>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</si>
  <si>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</si>
  <si>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</si>
  <si>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</si>
  <si>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</si>
  <si>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</si>
  <si>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</si>
  <si>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</si>
  <si>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</si>
  <si>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</si>
  <si>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</si>
  <si>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</si>
  <si>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</si>
  <si>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</si>
  <si>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</si>
  <si>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</si>
  <si>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</si>
  <si>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</si>
  <si>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</si>
  <si>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</si>
  <si>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</si>
  <si>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</si>
  <si>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</si>
  <si>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</si>
  <si>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</si>
  <si>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</si>
  <si>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</si>
  <si>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</si>
  <si>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</si>
  <si>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</si>
  <si>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</si>
  <si>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</si>
  <si>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</si>
  <si>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</si>
  <si>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</si>
  <si>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</si>
  <si>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</si>
  <si>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</si>
  <si>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</si>
  <si>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</si>
  <si>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</si>
  <si>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</si>
  <si>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</si>
  <si>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</si>
  <si>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</si>
  <si>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</si>
  <si>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</si>
  <si>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</si>
  <si>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</si>
  <si>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</si>
  <si>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</si>
  <si>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</si>
  <si>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</si>
  <si>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</si>
  <si>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</si>
  <si>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</si>
  <si>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</si>
  <si>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</si>
  <si>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</si>
  <si>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</si>
  <si>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</si>
  <si>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</si>
  <si>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</si>
  <si>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</si>
  <si>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</si>
  <si>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</si>
  <si>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</si>
  <si>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</si>
  <si>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</si>
  <si>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</si>
  <si>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</si>
  <si>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</si>
  <si>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</si>
  <si>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</si>
  <si>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</si>
  <si>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</si>
  <si>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</si>
  <si>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</si>
  <si>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</si>
  <si>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</si>
  <si>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</si>
  <si>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</si>
  <si>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</si>
  <si>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</si>
  <si>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</si>
  <si>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</si>
  <si>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</si>
  <si>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</si>
  <si>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</si>
  <si>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</si>
  <si>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</si>
  <si>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</si>
  <si>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</si>
  <si>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</si>
  <si>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</si>
  <si>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</si>
  <si>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</si>
  <si>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</si>
  <si>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</si>
  <si>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</si>
  <si>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</si>
  <si>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</si>
  <si>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</si>
  <si>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</si>
  <si>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</si>
  <si>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</si>
  <si>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</si>
  <si>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</si>
  <si>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</si>
  <si>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</si>
  <si>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</si>
  <si>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</si>
  <si>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</si>
  <si>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</si>
  <si>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</si>
  <si>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</si>
  <si>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</si>
  <si>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</si>
  <si>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</si>
  <si>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</si>
  <si>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</si>
  <si>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</si>
  <si>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</si>
  <si>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</si>
  <si>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</si>
  <si>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</si>
  <si>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</si>
  <si>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</si>
  <si>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</si>
  <si>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</si>
  <si>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</si>
  <si>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</si>
  <si>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</si>
  <si>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</si>
  <si>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</si>
  <si>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</si>
  <si>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</si>
  <si>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</si>
  <si>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</si>
  <si>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</si>
  <si>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</si>
  <si>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</si>
  <si>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</si>
  <si>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</si>
  <si>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</si>
  <si>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</si>
  <si>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</si>
  <si>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</si>
  <si>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</si>
  <si>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</si>
  <si>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</si>
  <si>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</si>
  <si>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</si>
  <si>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</si>
  <si>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</si>
  <si>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</si>
  <si>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</si>
  <si>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</si>
  <si>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</si>
  <si>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</si>
  <si>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</si>
  <si>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</si>
  <si>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</si>
  <si>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</si>
  <si>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</si>
  <si>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</si>
  <si>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</si>
  <si>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</si>
  <si>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</si>
  <si>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</si>
  <si>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</si>
  <si>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</si>
  <si>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</si>
  <si>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</si>
  <si>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</si>
  <si>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</si>
  <si>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</si>
  <si>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</si>
  <si>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</si>
  <si>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</si>
  <si>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</si>
  <si>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</si>
  <si>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</si>
  <si>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</si>
  <si>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</si>
  <si>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</si>
  <si>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</si>
  <si>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</si>
  <si>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</si>
  <si>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</si>
  <si>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</si>
  <si>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</si>
  <si>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</si>
  <si>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</si>
  <si>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</si>
  <si>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</si>
  <si>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</si>
  <si>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</si>
  <si>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</si>
  <si>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</si>
  <si>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</si>
  <si>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</si>
  <si>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</si>
  <si>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</si>
  <si>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</si>
  <si>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</si>
  <si>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</si>
  <si>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</si>
  <si>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</si>
  <si>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</si>
  <si>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</si>
  <si>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</si>
  <si>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</si>
  <si>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</si>
  <si>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</si>
  <si>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</si>
  <si>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</si>
  <si>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</si>
  <si>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</si>
  <si>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</si>
  <si>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</si>
  <si>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</si>
  <si>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</si>
  <si>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</si>
  <si>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</si>
  <si>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</si>
  <si>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</si>
  <si>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</si>
  <si>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</si>
  <si>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</si>
  <si>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</si>
  <si>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</si>
  <si>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</si>
  <si>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</si>
  <si>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</si>
  <si>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</si>
  <si>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</si>
  <si>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</si>
  <si>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</si>
  <si>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</si>
  <si>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</si>
  <si>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</si>
  <si>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</si>
  <si>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</si>
  <si>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</si>
  <si>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</si>
  <si>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</si>
  <si>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</si>
  <si>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</si>
  <si>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</si>
  <si>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</si>
  <si>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</si>
  <si>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</si>
  <si>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</si>
  <si>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</si>
  <si>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</si>
  <si>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</si>
  <si>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</si>
  <si>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</si>
  <si>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</si>
  <si>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</si>
  <si>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</si>
  <si>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</si>
  <si>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</si>
  <si>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</si>
  <si>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</si>
  <si>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</si>
  <si>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</si>
  <si>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</si>
  <si>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</si>
  <si>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</si>
  <si>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</si>
  <si>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</si>
  <si>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</si>
  <si>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</si>
  <si>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</si>
  <si>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</si>
  <si>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</si>
  <si>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</si>
  <si>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</si>
  <si>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</si>
  <si>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</si>
  <si>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</si>
  <si>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</si>
  <si>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</si>
  <si>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</si>
  <si>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</si>
  <si>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</si>
  <si>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</si>
  <si>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</si>
  <si>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</si>
  <si>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</si>
  <si>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</si>
  <si>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</si>
  <si>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</si>
  <si>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</si>
  <si>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</si>
  <si>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</si>
  <si>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</si>
  <si>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</si>
  <si>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</si>
  <si>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</si>
  <si>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</si>
  <si>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</si>
  <si>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</si>
  <si>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</si>
  <si>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</si>
  <si>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</si>
  <si>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</si>
  <si>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</si>
  <si>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</si>
  <si>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</si>
  <si>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</si>
  <si>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</si>
  <si>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</si>
  <si>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</si>
  <si>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</si>
  <si>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</si>
  <si>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</si>
  <si>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</si>
  <si>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</si>
  <si>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</si>
  <si>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</si>
  <si>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</si>
  <si>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</si>
  <si>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</si>
  <si>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</si>
  <si>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</si>
  <si>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</si>
  <si>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</si>
  <si>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</si>
  <si>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</si>
  <si>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</si>
  <si>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</si>
  <si>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</si>
  <si>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</si>
  <si>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</si>
  <si>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</si>
  <si>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</si>
  <si>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</si>
  <si>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</si>
  <si>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</si>
  <si>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</si>
  <si>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</si>
  <si>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</si>
  <si>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</si>
  <si>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</si>
  <si>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</si>
  <si>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</si>
  <si>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</si>
  <si>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</si>
  <si>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</si>
  <si>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</si>
  <si>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</si>
  <si>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</si>
  <si>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</si>
  <si>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</si>
  <si>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</si>
  <si>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</si>
  <si>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</si>
  <si>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</si>
  <si>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</si>
  <si>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</si>
  <si>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</si>
  <si>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</si>
  <si>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</si>
  <si>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</si>
  <si>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</si>
  <si>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</si>
  <si>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</si>
  <si>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</si>
  <si>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</si>
  <si>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</si>
  <si>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</si>
  <si>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</si>
  <si>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</si>
  <si>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</si>
  <si>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</si>
  <si>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</si>
  <si>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</si>
  <si>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</si>
  <si>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</si>
  <si>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</si>
  <si>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</si>
  <si>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</si>
  <si>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</si>
  <si>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</si>
  <si>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</si>
  <si>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</si>
  <si>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</si>
  <si>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</si>
  <si>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</si>
  <si>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</si>
  <si>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</si>
  <si>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</si>
  <si>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</si>
  <si>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</si>
  <si>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</si>
  <si>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</si>
  <si>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</si>
  <si>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</si>
  <si>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</si>
  <si>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</si>
  <si>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</si>
  <si>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</si>
  <si>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</si>
  <si>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</si>
  <si>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</si>
  <si>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</si>
  <si>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</si>
  <si>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</si>
  <si>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</si>
  <si>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</si>
  <si>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</si>
  <si>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</si>
  <si>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</si>
  <si>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</si>
  <si>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</si>
  <si>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</si>
  <si>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</si>
  <si>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</si>
  <si>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</si>
  <si>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</si>
  <si>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</si>
  <si>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</si>
  <si>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</si>
  <si>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</si>
  <si>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</si>
  <si>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</si>
  <si>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</si>
  <si>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</si>
  <si>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</si>
  <si>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</si>
  <si>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</si>
  <si>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</si>
  <si>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</si>
  <si>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</si>
  <si>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</si>
  <si>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</si>
  <si>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</si>
  <si>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</si>
  <si>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</si>
  <si>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</si>
  <si>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</si>
  <si>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</si>
  <si>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</si>
  <si>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</si>
  <si>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</si>
  <si>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</si>
  <si>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</si>
  <si>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</si>
  <si>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</si>
  <si>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</si>
  <si>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</si>
  <si>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</si>
  <si>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</si>
  <si>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</si>
  <si>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</si>
  <si>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</si>
  <si>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</si>
  <si>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</si>
  <si>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</si>
  <si>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</si>
  <si>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</si>
  <si>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</si>
  <si>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</si>
  <si>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</si>
  <si>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</si>
  <si>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</si>
  <si>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</si>
  <si>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</si>
  <si>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</si>
  <si>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</si>
  <si>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</si>
  <si>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</si>
  <si>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</si>
  <si>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</si>
  <si>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</si>
  <si>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</si>
  <si>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</si>
  <si>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</si>
  <si>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</si>
  <si>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</si>
  <si>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</si>
  <si>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</si>
  <si>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</si>
  <si>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</si>
  <si>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</si>
  <si>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</si>
  <si>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</si>
  <si>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</si>
  <si>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</si>
  <si>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</si>
  <si>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</si>
  <si>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</si>
  <si>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</si>
  <si>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</si>
  <si>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</si>
  <si>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</si>
  <si>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</si>
  <si>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</si>
  <si>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</si>
  <si>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</si>
  <si>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</si>
  <si>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</si>
  <si>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</si>
  <si>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</si>
  <si>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</si>
  <si>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</si>
  <si>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</si>
  <si>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</si>
  <si>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</si>
  <si>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</si>
  <si>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</si>
  <si>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</si>
  <si>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</si>
  <si>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</si>
  <si>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</si>
  <si>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</si>
  <si>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</si>
  <si>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</si>
  <si>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</si>
  <si>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</si>
  <si>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</si>
  <si>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</si>
  <si>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</si>
  <si>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</si>
  <si>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</si>
  <si>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</si>
  <si>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</si>
  <si>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</si>
  <si>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</si>
  <si>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</si>
  <si>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</si>
  <si>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</si>
  <si>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</si>
  <si>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</si>
  <si>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</si>
  <si>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</si>
  <si>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</si>
  <si>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</si>
  <si>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</si>
  <si>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</si>
  <si>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</si>
  <si>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</si>
  <si>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</si>
  <si>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</si>
  <si>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</si>
  <si>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</si>
  <si>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</si>
  <si>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</si>
  <si>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</si>
  <si>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</si>
  <si>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</si>
  <si>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</si>
  <si>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</si>
  <si>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</si>
  <si>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</si>
  <si>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</si>
  <si>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</si>
  <si>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</si>
  <si>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</si>
  <si>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</si>
  <si>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</si>
  <si>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</si>
  <si>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</si>
  <si>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</si>
  <si>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</si>
  <si>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</si>
  <si>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</si>
  <si>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</si>
  <si>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</si>
  <si>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</si>
  <si>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</si>
  <si>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</si>
  <si>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</si>
  <si>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</si>
  <si>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</si>
  <si>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</si>
  <si>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</si>
  <si>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</si>
  <si>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</si>
  <si>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</si>
  <si>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</si>
  <si>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</si>
  <si>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</si>
  <si>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</si>
  <si>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</si>
  <si>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</si>
  <si>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</si>
  <si>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</si>
  <si>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</si>
  <si>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</si>
  <si>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</si>
  <si>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</si>
  <si>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</si>
  <si>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</si>
  <si>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</si>
  <si>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</si>
  <si>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</si>
  <si>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</si>
  <si>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</si>
  <si>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</si>
  <si>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</si>
  <si>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</si>
  <si>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</si>
  <si>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</si>
  <si>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</si>
  <si>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</si>
  <si>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</si>
  <si>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</si>
  <si>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</si>
  <si>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</si>
  <si>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</si>
  <si>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</si>
  <si>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</si>
  <si>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</si>
  <si>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</si>
  <si>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</si>
  <si>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</si>
  <si>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</si>
  <si>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</si>
  <si>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</si>
  <si>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</si>
  <si>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</si>
  <si>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</si>
  <si>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</si>
  <si>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</si>
  <si>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</si>
  <si>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</si>
  <si>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</si>
  <si>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</si>
  <si>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</si>
  <si>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</si>
  <si>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</si>
  <si>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</si>
  <si>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</si>
  <si>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</si>
  <si>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</si>
  <si>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</si>
  <si>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</si>
  <si>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</si>
  <si>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</si>
  <si>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</si>
  <si>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</si>
  <si>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</si>
  <si>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</si>
  <si>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</si>
  <si>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</si>
  <si>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</si>
  <si>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</si>
  <si>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</si>
  <si>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</si>
  <si>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</si>
  <si>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</si>
  <si>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</si>
  <si>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</si>
  <si>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</si>
  <si>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</si>
  <si>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</si>
  <si>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</si>
  <si>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</si>
  <si>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</si>
  <si>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</si>
  <si>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</si>
  <si>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</si>
  <si>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</si>
  <si>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</si>
  <si>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</si>
  <si>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</si>
  <si>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</si>
  <si>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</si>
  <si>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</si>
  <si>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</si>
  <si>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</si>
  <si>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</si>
  <si>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</si>
  <si>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</si>
  <si>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</si>
  <si>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</si>
  <si>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</si>
  <si>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</si>
  <si>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</si>
  <si>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</si>
  <si>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</si>
  <si>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</si>
  <si>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</si>
  <si>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</si>
  <si>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</si>
  <si>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</si>
  <si>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</si>
  <si>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</si>
  <si>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</si>
  <si>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</si>
  <si>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</si>
  <si>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</si>
  <si>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</si>
  <si>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</si>
  <si>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</si>
  <si>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</si>
  <si>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</si>
  <si>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</si>
  <si>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</si>
  <si>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</si>
  <si>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</si>
  <si>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</si>
  <si>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</si>
  <si>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</si>
  <si>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</si>
  <si>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</si>
  <si>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</si>
  <si>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</si>
  <si>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</si>
  <si>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</si>
  <si>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</si>
  <si>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</si>
  <si>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</si>
  <si>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</si>
  <si>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</si>
  <si>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</si>
  <si>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</si>
  <si>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</si>
  <si>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</si>
  <si>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</si>
  <si>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</si>
  <si>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</si>
  <si>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</si>
  <si>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</si>
  <si>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</si>
  <si>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</si>
  <si>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</si>
  <si>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</si>
  <si>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</si>
  <si>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</si>
  <si>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</si>
  <si>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</si>
  <si>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</si>
  <si>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</si>
  <si>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</si>
  <si>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</si>
  <si>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</si>
  <si>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</si>
  <si>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</si>
  <si>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</si>
  <si>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</si>
  <si>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</si>
  <si>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</si>
  <si>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</si>
  <si>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</si>
  <si>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</si>
  <si>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</si>
  <si>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</si>
  <si>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</si>
  <si>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</si>
  <si>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</si>
  <si>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</si>
  <si>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</si>
  <si>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</si>
  <si>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</si>
  <si>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</si>
  <si>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</si>
  <si>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</si>
  <si>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</si>
  <si>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</si>
  <si>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</si>
  <si>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</si>
  <si>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</si>
  <si>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</si>
  <si>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</si>
  <si>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</si>
  <si>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</si>
  <si>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</si>
  <si>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</si>
  <si>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</si>
  <si>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</si>
  <si>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</si>
  <si>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</si>
  <si>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</si>
  <si>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</si>
  <si>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</si>
  <si>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</si>
  <si>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</si>
  <si>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</si>
  <si>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</si>
  <si>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</si>
  <si>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</si>
  <si>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</si>
  <si>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</si>
  <si>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</si>
  <si>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</si>
  <si>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</si>
  <si>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</si>
  <si>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</si>
  <si>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</si>
  <si>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</si>
  <si>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</si>
  <si>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</si>
  <si>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</si>
  <si>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</si>
  <si>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</si>
  <si>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</si>
  <si>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</si>
  <si>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</si>
  <si>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</si>
  <si>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</si>
  <si>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</si>
  <si>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</si>
  <si>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</si>
  <si>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</si>
  <si>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</si>
  <si>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</si>
  <si>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</si>
  <si>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</si>
  <si>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</si>
  <si>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</si>
  <si>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</si>
  <si>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</si>
  <si>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</si>
  <si>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</si>
  <si>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</si>
  <si>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</si>
  <si>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</si>
  <si>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</si>
  <si>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</si>
  <si>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</si>
  <si>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</si>
  <si>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</si>
  <si>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</si>
  <si>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</si>
  <si>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</si>
  <si>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</si>
  <si>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</si>
  <si>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</si>
  <si>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</si>
  <si>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</si>
  <si>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</si>
  <si>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</si>
  <si>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</si>
  <si>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</si>
  <si>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</si>
  <si>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</si>
  <si>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</si>
  <si>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</si>
  <si>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</si>
  <si>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</si>
  <si>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</si>
  <si>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</si>
  <si>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</si>
  <si>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</si>
  <si>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</si>
  <si>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</si>
  <si>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</si>
  <si>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</si>
  <si>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</si>
  <si>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</si>
  <si>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</si>
  <si>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</si>
  <si>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</si>
  <si>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</si>
  <si>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</si>
  <si>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</si>
  <si>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</si>
  <si>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</si>
  <si>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</si>
  <si>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</si>
  <si>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</si>
  <si>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</si>
  <si>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</si>
  <si>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</si>
  <si>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</si>
  <si>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</si>
  <si>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</si>
  <si>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</si>
  <si>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</si>
  <si>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</si>
  <si>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</si>
  <si>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</si>
  <si>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</si>
  <si>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</si>
  <si>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</si>
  <si>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</si>
  <si>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</si>
  <si>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</si>
  <si>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</si>
  <si>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</si>
  <si>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</si>
  <si>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</si>
  <si>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</si>
  <si>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</si>
  <si>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</si>
  <si>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</si>
  <si>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</si>
  <si>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</si>
  <si>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</si>
  <si>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</si>
  <si>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</si>
  <si>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</si>
  <si>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</si>
  <si>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</si>
  <si>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</si>
  <si>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</si>
  <si>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</si>
  <si>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</si>
  <si>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</si>
  <si>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</si>
  <si>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</si>
  <si>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</si>
  <si>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</si>
  <si>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</si>
  <si>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</si>
  <si>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</si>
  <si>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</si>
  <si>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</si>
  <si>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</si>
  <si>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</si>
  <si>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</si>
  <si>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</si>
  <si>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</si>
  <si>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</si>
  <si>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</si>
  <si>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</si>
  <si>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</si>
  <si>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</si>
  <si>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</si>
  <si>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</si>
  <si>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</si>
  <si>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</si>
  <si>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</si>
  <si>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</si>
  <si>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</si>
  <si>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</si>
  <si>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</si>
  <si>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</si>
  <si>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</si>
  <si>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</si>
  <si>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</si>
  <si>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</si>
  <si>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</si>
  <si>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</si>
  <si>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</si>
  <si>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</si>
  <si>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</si>
  <si>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</si>
  <si>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</si>
  <si>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</si>
  <si>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</si>
  <si>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</si>
  <si>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</si>
  <si>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</si>
  <si>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</si>
  <si>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</si>
  <si>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</si>
  <si>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</si>
  <si>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</si>
  <si>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</si>
  <si>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</si>
  <si>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</si>
  <si>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</si>
  <si>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</si>
  <si>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</si>
  <si>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</si>
  <si>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</si>
  <si>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</si>
  <si>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</si>
  <si>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</si>
  <si>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</si>
  <si>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</si>
  <si>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</si>
  <si>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</si>
  <si>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</si>
  <si>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</si>
  <si>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</si>
  <si>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</si>
  <si>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</si>
  <si>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</si>
  <si>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</si>
  <si>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</si>
  <si>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</si>
  <si>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</si>
  <si>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</si>
  <si>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</si>
  <si>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</si>
  <si>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</si>
  <si>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</si>
  <si>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</si>
  <si>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</si>
  <si>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</si>
  <si>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</si>
  <si>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</si>
  <si>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</si>
  <si>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</si>
  <si>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</si>
  <si>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</si>
  <si>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</si>
  <si>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</si>
  <si>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</si>
  <si>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</si>
  <si>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</si>
  <si>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</si>
  <si>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</si>
  <si>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</si>
  <si>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</si>
  <si>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</si>
  <si>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</si>
  <si>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</si>
  <si>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</si>
  <si>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</si>
  <si>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</si>
  <si>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</si>
  <si>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</si>
  <si>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</si>
  <si>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</si>
  <si>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</si>
  <si>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</si>
  <si>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</si>
  <si>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</si>
  <si>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</si>
  <si>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</si>
  <si>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</si>
  <si>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</si>
  <si>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</si>
  <si>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</si>
  <si>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</si>
  <si>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</si>
  <si>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</si>
  <si>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</si>
  <si>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</si>
  <si>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</si>
  <si>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</si>
  <si>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</si>
  <si>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</si>
  <si>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</si>
  <si>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</si>
  <si>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</si>
  <si>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</si>
  <si>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</si>
  <si>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</si>
  <si>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</si>
  <si>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</si>
  <si>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</si>
  <si>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</si>
  <si>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</si>
  <si>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</si>
  <si>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</si>
  <si>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</si>
  <si>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</si>
  <si>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</si>
  <si>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</si>
  <si>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</si>
  <si>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</si>
  <si>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</si>
  <si>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</si>
  <si>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</si>
  <si>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</si>
  <si>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</si>
  <si>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</si>
  <si>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</si>
  <si>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</si>
  <si>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</si>
  <si>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</si>
  <si>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</si>
  <si>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</si>
  <si>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</si>
  <si>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</si>
  <si>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</si>
  <si>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</si>
  <si>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</si>
  <si>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</si>
  <si>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</si>
  <si>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</si>
  <si>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</si>
  <si>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</si>
  <si>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</si>
  <si>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</si>
  <si>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</si>
  <si>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</si>
  <si>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</si>
  <si>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</si>
  <si>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</si>
  <si>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</si>
  <si>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</si>
  <si>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</si>
  <si>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</si>
  <si>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</si>
  <si>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</si>
  <si>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</si>
  <si>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</si>
  <si>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</si>
  <si>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</si>
  <si>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</si>
  <si>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</si>
  <si>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</si>
  <si>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</si>
  <si>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</si>
  <si>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</si>
  <si>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</si>
  <si>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</si>
  <si>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</si>
  <si>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</si>
  <si>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</si>
  <si>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</si>
  <si>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</si>
  <si>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</si>
  <si>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</si>
  <si>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</si>
  <si>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</si>
  <si>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</si>
  <si>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</si>
  <si>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</si>
  <si>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</si>
  <si>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</si>
  <si>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</si>
  <si>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</si>
  <si>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</si>
  <si>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</si>
  <si>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</si>
  <si>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</si>
  <si>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</si>
  <si>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</si>
  <si>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</si>
  <si>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</si>
  <si>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</si>
  <si>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</si>
  <si>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</si>
  <si>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</si>
  <si>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</si>
  <si>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</si>
  <si>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</si>
  <si>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</si>
  <si>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</si>
  <si>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</si>
  <si>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</si>
  <si>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</si>
  <si>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</si>
  <si>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</si>
  <si>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</si>
  <si>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</si>
  <si>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</si>
  <si>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</si>
  <si>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</si>
  <si>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</si>
  <si>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</si>
  <si>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</si>
  <si>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</si>
  <si>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</si>
  <si>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</si>
  <si>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</si>
  <si>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</si>
  <si>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</si>
  <si>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</si>
  <si>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</si>
  <si>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</si>
  <si>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</si>
  <si>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</si>
  <si>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</si>
  <si>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</si>
  <si>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</si>
  <si>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</si>
  <si>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</si>
  <si>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</si>
  <si>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</si>
  <si>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</si>
  <si>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</si>
  <si>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</si>
  <si>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</si>
  <si>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</si>
  <si>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</si>
  <si>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</si>
  <si>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</si>
  <si>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</si>
  <si>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</si>
  <si>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</si>
  <si>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</si>
  <si>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</si>
  <si>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</si>
  <si>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</si>
  <si>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</si>
  <si>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</si>
  <si>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</si>
  <si>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</si>
  <si>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</si>
  <si>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</si>
  <si>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</si>
  <si>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</si>
  <si>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</si>
  <si>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</si>
  <si>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</si>
  <si>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</si>
  <si>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</si>
  <si>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</si>
  <si>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</si>
  <si>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</si>
  <si>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</si>
  <si>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</si>
  <si>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</si>
  <si>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</si>
  <si>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</si>
  <si>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</si>
  <si>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</si>
  <si>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</si>
  <si>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</si>
  <si>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</si>
  <si>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</si>
  <si>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</si>
  <si>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</si>
  <si>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</si>
  <si>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</si>
  <si>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</si>
  <si>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</si>
  <si>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</si>
  <si>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</si>
  <si>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</si>
  <si>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</si>
  <si>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</si>
  <si>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</si>
  <si>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</si>
  <si>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</si>
  <si>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</si>
  <si>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</si>
  <si>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</si>
  <si>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</si>
  <si>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</si>
  <si>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</si>
  <si>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</si>
  <si>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</si>
  <si>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</si>
  <si>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</si>
  <si>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</si>
  <si>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</si>
  <si>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</si>
  <si>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</si>
  <si>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</si>
  <si>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</si>
  <si>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</si>
  <si>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</si>
  <si>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</si>
  <si>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</si>
  <si>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</si>
  <si>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</si>
  <si>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</si>
  <si>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</si>
  <si>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</si>
  <si>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</si>
  <si>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</si>
  <si>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</si>
  <si>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</si>
  <si>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</si>
  <si>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</si>
  <si>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</si>
  <si>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</si>
  <si>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</si>
  <si>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</si>
  <si>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</si>
  <si>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</si>
  <si>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</si>
  <si>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</si>
  <si>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</si>
  <si>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</si>
  <si>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</si>
  <si>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</si>
  <si>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</si>
  <si>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</si>
  <si>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</si>
  <si>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</si>
  <si>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</si>
  <si>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</si>
  <si>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</si>
  <si>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</si>
  <si>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</si>
  <si>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</si>
  <si>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</si>
  <si>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</si>
  <si>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</si>
  <si>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</si>
  <si>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</si>
  <si>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</si>
  <si>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</si>
  <si>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</si>
  <si>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</si>
  <si>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</si>
  <si>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</si>
  <si>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</si>
  <si>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</si>
  <si>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</si>
  <si>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</si>
  <si>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</si>
  <si>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</si>
  <si>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</si>
  <si>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</si>
  <si>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</si>
  <si>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</si>
  <si>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</si>
  <si>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</si>
  <si>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</si>
  <si>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</si>
  <si>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</si>
  <si>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</si>
  <si>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</si>
  <si>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</si>
  <si>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</si>
  <si>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</si>
  <si>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</si>
  <si>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</si>
  <si>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</si>
  <si>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</si>
  <si>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</si>
  <si>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</si>
  <si>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</si>
  <si>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</si>
  <si>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</si>
  <si>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</si>
  <si>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</si>
  <si>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</si>
  <si>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</si>
  <si>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</si>
  <si>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</si>
  <si>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</si>
  <si>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</si>
  <si>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</si>
  <si>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</si>
  <si>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</si>
  <si>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</si>
  <si>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</si>
  <si>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</si>
  <si>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</si>
  <si>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</si>
  <si>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</si>
  <si>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</si>
  <si>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</si>
  <si>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</si>
  <si>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</si>
  <si>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</si>
  <si>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</si>
  <si>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</si>
  <si>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</si>
  <si>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</si>
  <si>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</si>
  <si>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</si>
  <si>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</si>
  <si>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</si>
  <si>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</si>
  <si>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</si>
  <si>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</si>
  <si>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</si>
  <si>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</si>
  <si>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</si>
  <si>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</si>
  <si>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</si>
  <si>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</si>
  <si>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</si>
  <si>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</si>
  <si>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</si>
  <si>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</si>
  <si>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</si>
  <si>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</si>
  <si>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</si>
  <si>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</si>
  <si>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</si>
  <si>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</si>
  <si>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</si>
  <si>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</si>
  <si>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</si>
  <si>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</si>
  <si>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</si>
  <si>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</si>
  <si>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</si>
  <si>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</si>
  <si>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</si>
  <si>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</si>
  <si>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</si>
  <si>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</si>
  <si>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</si>
  <si>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</si>
  <si>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</si>
  <si>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</si>
  <si>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</si>
  <si>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</si>
  <si>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</si>
  <si>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</si>
  <si>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</si>
  <si>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</si>
  <si>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</si>
  <si>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</si>
  <si>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</si>
  <si>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</si>
  <si>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</si>
  <si>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</si>
  <si>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</si>
  <si>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</si>
  <si>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</si>
  <si>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</si>
  <si>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</si>
  <si>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</si>
  <si>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</si>
  <si>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</si>
  <si>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</si>
  <si>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</si>
  <si>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</si>
  <si>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</si>
  <si>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</si>
  <si>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</si>
  <si>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</si>
  <si>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</si>
  <si>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</si>
  <si>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</si>
  <si>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</si>
  <si>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</si>
  <si>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</si>
  <si>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</si>
  <si>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</si>
  <si>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</si>
  <si>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</si>
  <si>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</si>
  <si>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</si>
  <si>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</si>
  <si>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</si>
  <si>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</si>
  <si>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</si>
  <si>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</si>
  <si>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</si>
  <si>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</si>
  <si>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</si>
  <si>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</si>
  <si>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</si>
  <si>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</si>
  <si>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</si>
  <si>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</si>
  <si>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</si>
  <si>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</si>
  <si>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</si>
  <si>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</si>
  <si>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</si>
  <si>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</si>
  <si>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</si>
  <si>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</si>
  <si>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</si>
  <si>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</si>
  <si>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</si>
  <si>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</si>
  <si>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</si>
  <si>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</si>
  <si>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</si>
  <si>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</si>
  <si>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</si>
  <si>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</si>
  <si>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</si>
  <si>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</si>
  <si>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</si>
  <si>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</si>
  <si>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</si>
  <si>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</si>
  <si>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</si>
  <si>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</si>
  <si>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</si>
  <si>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</si>
  <si>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</si>
  <si>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</si>
  <si>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</si>
  <si>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</si>
  <si>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</si>
  <si>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</si>
  <si>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</si>
  <si>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</si>
  <si>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</si>
  <si>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</si>
  <si>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</si>
  <si>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</si>
  <si>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</si>
  <si>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</si>
  <si>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</si>
  <si>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</si>
  <si>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</si>
  <si>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</si>
  <si>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</si>
  <si>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</si>
  <si>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</si>
  <si>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</si>
  <si>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</si>
  <si>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</si>
  <si>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</si>
  <si>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</si>
  <si>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</si>
  <si>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</si>
  <si>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</si>
  <si>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</si>
  <si>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</si>
  <si>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</si>
  <si>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</si>
  <si>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</si>
  <si>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</si>
  <si>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</si>
  <si>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</si>
  <si>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</si>
  <si>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</si>
  <si>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</si>
  <si>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</si>
  <si>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</si>
  <si>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</si>
  <si>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</si>
  <si>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</si>
  <si>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</si>
  <si>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</si>
  <si>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</si>
  <si>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</si>
  <si>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</si>
  <si>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</si>
  <si>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</si>
  <si>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</si>
  <si>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</si>
  <si>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</si>
  <si>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</si>
  <si>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</si>
  <si>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</si>
  <si>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</si>
  <si>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</si>
  <si>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</si>
  <si>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</si>
  <si>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</si>
  <si>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</si>
  <si>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</si>
  <si>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</si>
  <si>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</si>
  <si>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</si>
  <si>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</si>
  <si>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</si>
  <si>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</si>
  <si>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</si>
  <si>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</si>
  <si>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</si>
  <si>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</si>
  <si>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</si>
  <si>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</si>
  <si>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</si>
  <si>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</si>
  <si>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</si>
  <si>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</si>
  <si>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</si>
  <si>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</si>
  <si>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</si>
  <si>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</si>
  <si>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</si>
  <si>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</si>
  <si>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</si>
  <si>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</si>
  <si>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</si>
  <si>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</si>
  <si>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</si>
  <si>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</si>
  <si>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</si>
  <si>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</si>
  <si>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</si>
  <si>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</si>
  <si>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</si>
  <si>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</si>
  <si>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</si>
  <si>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</si>
  <si>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</si>
  <si>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</si>
  <si>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</si>
  <si>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</si>
  <si>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</si>
  <si>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</si>
  <si>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</si>
  <si>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</si>
  <si>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</si>
  <si>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</si>
  <si>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</si>
  <si>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</si>
  <si>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</si>
  <si>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</si>
  <si>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</si>
  <si>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</si>
  <si>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</si>
  <si>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</si>
  <si>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</si>
  <si>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</si>
  <si>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</si>
  <si>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</si>
  <si>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</si>
  <si>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</si>
  <si>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</si>
  <si>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</si>
  <si>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</si>
  <si>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</si>
  <si>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</si>
  <si>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</si>
  <si>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</si>
  <si>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</si>
  <si>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</si>
  <si>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</si>
  <si>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</si>
  <si>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</si>
  <si>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</si>
  <si>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</si>
  <si>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</si>
  <si>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</si>
  <si>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</si>
  <si>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</si>
  <si>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</si>
  <si>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</si>
  <si>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</si>
  <si>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</si>
  <si>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</si>
  <si>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</si>
  <si>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</si>
  <si>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</si>
  <si>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</si>
  <si>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</si>
  <si>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</si>
  <si>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</si>
  <si>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</si>
  <si>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</si>
  <si>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</si>
  <si>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</si>
  <si>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</si>
  <si>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</si>
  <si>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</si>
  <si>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</si>
  <si>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</si>
  <si>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</si>
  <si>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</si>
  <si>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</si>
  <si>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</si>
  <si>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</si>
  <si>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</si>
  <si>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</si>
  <si>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</si>
  <si>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</si>
  <si>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</si>
  <si>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</si>
  <si>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</si>
  <si>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</si>
  <si>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</si>
  <si>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</si>
  <si>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</si>
  <si>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</si>
  <si>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</si>
  <si>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</si>
  <si>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</si>
  <si>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</si>
  <si>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</si>
  <si>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</si>
  <si>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</si>
  <si>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</si>
  <si>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</si>
  <si>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</si>
  <si>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</si>
  <si>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</si>
  <si>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</si>
  <si>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</si>
  <si>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</si>
  <si>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</si>
  <si>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</si>
  <si>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</si>
  <si>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</si>
  <si>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</si>
  <si>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</si>
  <si>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</si>
  <si>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</si>
  <si>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</si>
  <si>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</si>
  <si>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</si>
  <si>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</si>
  <si>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</si>
  <si>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</si>
  <si>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</si>
  <si>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</si>
  <si>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</si>
  <si>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</si>
  <si>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</si>
  <si>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</si>
  <si>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</si>
  <si>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</si>
  <si>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</si>
  <si>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</si>
  <si>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</si>
  <si>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</si>
  <si>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</si>
  <si>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</si>
  <si>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</si>
  <si>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</si>
  <si>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</si>
  <si>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</si>
  <si>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</si>
  <si>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</si>
  <si>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</si>
  <si>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</si>
  <si>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</si>
  <si>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</si>
  <si>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</si>
  <si>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</si>
  <si>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</si>
  <si>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</si>
  <si>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</si>
  <si>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</si>
  <si>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</si>
  <si>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</si>
  <si>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</si>
  <si>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</si>
  <si>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</si>
  <si>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</si>
  <si>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</si>
  <si>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</si>
  <si>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</si>
  <si>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</si>
  <si>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</si>
  <si>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</si>
  <si>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</si>
  <si>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</si>
  <si>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</si>
  <si>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</si>
  <si>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</si>
  <si>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</si>
  <si>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</si>
  <si>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</si>
  <si>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</si>
  <si>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</si>
  <si>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</si>
  <si>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</si>
  <si>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</si>
  <si>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</si>
  <si>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</si>
  <si>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</si>
  <si>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</si>
  <si>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</si>
  <si>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</si>
  <si>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</si>
  <si>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</si>
  <si>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</si>
  <si>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</si>
  <si>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</si>
  <si>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</si>
  <si>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</si>
  <si>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</si>
  <si>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</si>
  <si>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</si>
  <si>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</si>
  <si>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</si>
  <si>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</si>
  <si>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</si>
  <si>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</si>
  <si>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</si>
  <si>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</si>
  <si>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</si>
  <si>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</si>
  <si>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</si>
  <si>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</si>
  <si>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</si>
  <si>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</si>
  <si>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</si>
  <si>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</si>
  <si>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</si>
  <si>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</si>
  <si>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</si>
  <si>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</si>
  <si>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</si>
  <si>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</si>
  <si>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</si>
  <si>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</si>
  <si>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</si>
  <si>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</si>
  <si>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</si>
  <si>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</si>
  <si>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</si>
  <si>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</si>
  <si>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</si>
  <si>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</si>
  <si>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</si>
  <si>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</si>
  <si>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</si>
  <si>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</si>
  <si>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</si>
  <si>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</si>
  <si>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</si>
  <si>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</si>
  <si>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</si>
  <si>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</si>
  <si>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</si>
  <si>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</si>
  <si>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</si>
  <si>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</si>
  <si>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</si>
  <si>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</si>
  <si>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</si>
  <si>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</si>
  <si>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</si>
  <si>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</si>
  <si>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</si>
  <si>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</si>
  <si>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</si>
  <si>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</si>
  <si>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</si>
  <si>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</si>
  <si>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</si>
  <si>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</si>
  <si>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</si>
  <si>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</si>
  <si>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</si>
  <si>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</si>
  <si>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</si>
  <si>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</si>
  <si>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</si>
  <si>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</si>
  <si>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</si>
  <si>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</si>
  <si>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</si>
  <si>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</si>
  <si>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</si>
  <si>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</si>
  <si>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</si>
  <si>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</si>
  <si>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</si>
  <si>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</si>
  <si>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</si>
  <si>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</si>
  <si>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</si>
  <si>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</si>
  <si>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</si>
  <si>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</si>
  <si>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</si>
  <si>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</si>
  <si>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</si>
  <si>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</si>
  <si>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</si>
  <si>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</si>
  <si>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</si>
  <si>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</si>
  <si>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</si>
  <si>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</si>
  <si>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</si>
  <si>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</si>
  <si>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</si>
  <si>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</si>
  <si>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</si>
  <si>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</si>
  <si>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</si>
  <si>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</si>
  <si>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</si>
  <si>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</si>
  <si>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</si>
  <si>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</si>
  <si>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</si>
  <si>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</si>
  <si>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</si>
  <si>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</si>
  <si>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</si>
  <si>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</si>
  <si>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</si>
  <si>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</si>
  <si>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</si>
  <si>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</si>
  <si>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</si>
  <si>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</si>
  <si>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</si>
  <si>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</si>
  <si>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</si>
  <si>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</si>
  <si>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</si>
  <si>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</si>
  <si>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</si>
  <si>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</si>
  <si>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</si>
  <si>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</si>
  <si>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</si>
  <si>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</si>
  <si>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</si>
  <si>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</si>
  <si>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</si>
  <si>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</si>
  <si>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</si>
  <si>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</si>
  <si>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</si>
  <si>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</si>
  <si>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</si>
  <si>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</si>
  <si>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</si>
  <si>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</si>
  <si>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</si>
  <si>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</si>
  <si>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</si>
  <si>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</si>
  <si>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</si>
  <si>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</si>
  <si>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</si>
  <si>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</si>
  <si>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</si>
  <si>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</si>
  <si>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</si>
  <si>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</si>
  <si>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</si>
  <si>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</si>
  <si>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</si>
  <si>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</si>
  <si>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</si>
  <si>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</si>
  <si>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</si>
  <si>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</si>
  <si>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</si>
  <si>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</si>
  <si>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</si>
  <si>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</si>
  <si>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</si>
  <si>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</si>
  <si>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</si>
  <si>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</si>
  <si>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</si>
  <si>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</si>
  <si>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</si>
  <si>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</si>
  <si>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</si>
  <si>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</si>
  <si>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</si>
  <si>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</si>
  <si>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</si>
  <si>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</si>
  <si>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</si>
  <si>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</si>
  <si>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</si>
  <si>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</si>
  <si>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</si>
  <si>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</si>
  <si>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</si>
  <si>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</si>
  <si>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</si>
  <si>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</si>
  <si>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</si>
  <si>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</si>
  <si>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</si>
  <si>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</si>
  <si>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</si>
  <si>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</si>
  <si>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</si>
  <si>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</si>
  <si>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</si>
  <si>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</si>
  <si>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</si>
  <si>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</si>
  <si>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</si>
  <si>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</si>
  <si>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</si>
  <si>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</si>
  <si>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</si>
  <si>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</si>
  <si>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</si>
  <si>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</si>
  <si>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</si>
  <si>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</si>
  <si>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</si>
  <si>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</si>
  <si>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</si>
  <si>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</si>
  <si>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</si>
  <si>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</si>
  <si>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</si>
  <si>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</si>
  <si>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</si>
  <si>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</si>
  <si>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</si>
  <si>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</si>
  <si>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</si>
  <si>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</si>
  <si>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</si>
  <si>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</si>
  <si>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</si>
  <si>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</si>
  <si>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</si>
  <si>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</si>
  <si>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</si>
  <si>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</si>
  <si>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</si>
  <si>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</si>
  <si>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</si>
  <si>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</si>
  <si>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</si>
  <si>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</si>
  <si>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</si>
  <si>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</si>
  <si>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</si>
  <si>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</si>
  <si>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</si>
  <si>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</si>
  <si>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</si>
  <si>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</si>
  <si>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</si>
  <si>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</si>
  <si>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</si>
  <si>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</si>
  <si>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</si>
  <si>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</si>
  <si>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</si>
  <si>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</si>
  <si>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</si>
  <si>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</si>
  <si>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</si>
  <si>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</si>
  <si>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</si>
  <si>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</si>
  <si>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</si>
  <si>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</si>
  <si>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</si>
  <si>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</si>
  <si>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</si>
  <si>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</si>
  <si>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</si>
  <si>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</si>
  <si>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</si>
  <si>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</si>
  <si>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</si>
  <si>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</si>
  <si>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</si>
  <si>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</si>
  <si>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</si>
  <si>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</si>
  <si>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</si>
  <si>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</si>
  <si>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</si>
  <si>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</si>
  <si>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</si>
  <si>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</si>
  <si>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</si>
  <si>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</si>
  <si>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</si>
  <si>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</si>
  <si>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</si>
  <si>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</si>
  <si>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</si>
  <si>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</si>
  <si>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</si>
  <si>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</si>
  <si>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</si>
  <si>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</si>
  <si>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</si>
  <si>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</si>
  <si>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</si>
  <si>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</si>
  <si>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</si>
  <si>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</si>
  <si>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</si>
  <si>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</si>
  <si>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</si>
  <si>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</si>
  <si>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</si>
  <si>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</si>
  <si>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</si>
  <si>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</si>
  <si>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</si>
  <si>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</si>
  <si>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</si>
  <si>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</si>
  <si>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</si>
  <si>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</si>
  <si>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</si>
  <si>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</si>
  <si>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</si>
  <si>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</si>
  <si>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</si>
  <si>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</si>
  <si>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</si>
  <si>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</si>
  <si>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</si>
  <si>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</si>
  <si>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</si>
  <si>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</si>
  <si>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</si>
  <si>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</si>
  <si>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</si>
  <si>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</si>
  <si>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</si>
  <si>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</si>
  <si>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</si>
  <si>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</si>
  <si>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</si>
  <si>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</si>
  <si>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</si>
  <si>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</si>
  <si>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</si>
  <si>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</si>
  <si>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</si>
  <si>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</si>
  <si>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</si>
  <si>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</si>
  <si>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</si>
  <si>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</si>
  <si>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</si>
  <si>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</si>
  <si>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</si>
  <si>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</si>
  <si>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</si>
  <si>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</si>
  <si>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</si>
  <si>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</si>
  <si>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</si>
  <si>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</si>
  <si>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</si>
  <si>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</si>
  <si>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</si>
  <si>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</si>
  <si>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</si>
  <si>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</si>
  <si>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</si>
  <si>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</si>
  <si>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</si>
  <si>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</si>
  <si>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</si>
  <si>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</si>
  <si>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</si>
  <si>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</si>
  <si>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</si>
  <si>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</si>
  <si>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</si>
  <si>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</si>
  <si>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</si>
  <si>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</si>
  <si>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</si>
  <si>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</si>
  <si>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</si>
  <si>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</si>
  <si>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</si>
  <si>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</si>
  <si>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</si>
  <si>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</si>
  <si>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</si>
  <si>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</si>
  <si>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</si>
  <si>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</si>
  <si>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</si>
  <si>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</si>
  <si>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</si>
  <si>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</si>
  <si>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</si>
  <si>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</si>
  <si>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</si>
  <si>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</si>
  <si>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</si>
  <si>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</si>
  <si>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</si>
  <si>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</si>
  <si>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</si>
  <si>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</si>
  <si>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</si>
  <si>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</si>
  <si>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</si>
  <si>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</si>
  <si>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</si>
  <si>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</si>
  <si>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</si>
  <si>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</si>
  <si>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</si>
  <si>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</si>
  <si>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</si>
  <si>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</si>
  <si>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</si>
  <si>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</si>
  <si>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</si>
  <si>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</si>
  <si>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</si>
  <si>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</si>
  <si>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</si>
  <si>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</si>
  <si>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</si>
  <si>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</si>
  <si>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</si>
  <si>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</si>
  <si>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</si>
  <si>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</si>
  <si>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</si>
  <si>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</si>
  <si>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</si>
  <si>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</si>
  <si>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</si>
  <si>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</si>
  <si>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</si>
  <si>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</si>
  <si>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</si>
  <si>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</si>
  <si>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</si>
  <si>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</si>
  <si>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</si>
  <si>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</si>
  <si>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</si>
  <si>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</si>
  <si>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</si>
  <si>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</si>
  <si>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</si>
  <si>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</si>
  <si>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</si>
  <si>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</si>
  <si>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</si>
  <si>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</si>
  <si>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</si>
  <si>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</si>
  <si>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</si>
  <si>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</si>
  <si>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</si>
  <si>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</si>
  <si>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</si>
  <si>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</si>
  <si>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</si>
  <si>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</si>
  <si>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</si>
  <si>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</si>
  <si>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</si>
  <si>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</si>
  <si>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</si>
  <si>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</si>
  <si>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</si>
  <si>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</si>
  <si>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</si>
  <si>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</si>
  <si>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</si>
  <si>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</si>
  <si>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</si>
  <si>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</si>
  <si>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</si>
  <si>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</si>
  <si>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</si>
  <si>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</si>
  <si>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</si>
  <si>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</si>
  <si>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</si>
  <si>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</si>
  <si>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</si>
  <si>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</si>
  <si>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</si>
  <si>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</si>
  <si>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</si>
  <si>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</si>
  <si>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</si>
  <si>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</si>
  <si>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</si>
  <si>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</si>
  <si>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</si>
  <si>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</si>
  <si>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</si>
  <si>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</si>
  <si>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</si>
  <si>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</si>
  <si>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</si>
  <si>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</si>
  <si>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</si>
  <si>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</si>
  <si>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</si>
  <si>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</si>
  <si>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</si>
  <si>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</si>
  <si>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</si>
  <si>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</si>
  <si>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</si>
  <si>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</si>
  <si>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</si>
  <si>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</si>
  <si>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</si>
  <si>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</si>
  <si>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</si>
  <si>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</si>
  <si>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</si>
  <si>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</si>
  <si>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</si>
  <si>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</si>
  <si>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</si>
  <si>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</si>
  <si>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</si>
  <si>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</si>
  <si>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</si>
  <si>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</si>
  <si>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</si>
  <si>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</si>
  <si>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</si>
  <si>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</si>
  <si>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</si>
  <si>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</si>
  <si>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</si>
  <si>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</si>
  <si>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</si>
  <si>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</si>
  <si>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</si>
  <si>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</si>
  <si>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</si>
  <si>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</si>
  <si>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</si>
  <si>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</si>
  <si>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</si>
  <si>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</si>
  <si>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</si>
  <si>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</si>
  <si>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</si>
  <si>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</si>
  <si>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</si>
  <si>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</si>
  <si>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</si>
  <si>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</si>
  <si>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</si>
  <si>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</si>
  <si>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</si>
  <si>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</si>
  <si>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</si>
  <si>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</si>
  <si>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</si>
  <si>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</si>
  <si>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</si>
  <si>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</si>
  <si>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</si>
  <si>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</si>
  <si>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</si>
  <si>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</si>
  <si>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</si>
  <si>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</si>
  <si>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</si>
  <si>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</si>
  <si>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</si>
  <si>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</si>
  <si>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</si>
  <si>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</si>
  <si>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</si>
  <si>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</si>
  <si>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</si>
  <si>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</si>
  <si>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</si>
  <si>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</si>
  <si>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</si>
  <si>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</si>
  <si>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</si>
  <si>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</si>
  <si>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</si>
  <si>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</si>
  <si>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</si>
  <si>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</si>
  <si>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</si>
  <si>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</si>
  <si>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</si>
  <si>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</si>
  <si>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</si>
  <si>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</si>
  <si>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</si>
  <si>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</si>
  <si>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</si>
  <si>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</si>
  <si>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</si>
  <si>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</si>
  <si>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</si>
  <si>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</si>
  <si>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</si>
  <si>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</si>
  <si>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</si>
  <si>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</si>
  <si>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</si>
  <si>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</si>
  <si>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</si>
  <si>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</si>
  <si>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</si>
  <si>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</si>
  <si>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</si>
  <si>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</si>
  <si>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</si>
  <si>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</si>
  <si>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</si>
  <si>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</si>
  <si>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</si>
  <si>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</si>
  <si>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</si>
  <si>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</si>
  <si>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</si>
  <si>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</si>
  <si>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</si>
  <si>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</si>
  <si>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</si>
  <si>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</si>
  <si>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</si>
  <si>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</si>
  <si>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</si>
  <si>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</si>
  <si>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</si>
  <si>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</si>
  <si>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</si>
  <si>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</si>
  <si>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</si>
  <si>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</si>
  <si>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</si>
  <si>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</si>
  <si>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</si>
  <si>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</si>
  <si>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</si>
  <si>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</si>
  <si>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</si>
  <si>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</si>
  <si>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</si>
  <si>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</si>
  <si>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</si>
  <si>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</si>
  <si>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</si>
  <si>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</si>
  <si>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</si>
  <si>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</si>
  <si>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</si>
  <si>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</si>
  <si>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</si>
  <si>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</si>
  <si>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</si>
  <si>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</si>
  <si>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</si>
  <si>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</si>
  <si>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</si>
  <si>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</si>
  <si>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</si>
  <si>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</si>
  <si>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</si>
  <si>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</si>
  <si>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</si>
  <si>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</si>
  <si>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</si>
  <si>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</si>
  <si>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</si>
  <si>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</si>
  <si>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</si>
  <si>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</si>
  <si>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</si>
  <si>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</si>
  <si>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</si>
  <si>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</si>
  <si>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</si>
  <si>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</si>
  <si>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</si>
  <si>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</si>
  <si>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</si>
  <si>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</si>
  <si>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</si>
  <si>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</si>
  <si>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</si>
  <si>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</si>
  <si>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</si>
  <si>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</si>
  <si>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</si>
  <si>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</si>
  <si>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</si>
  <si>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</si>
  <si>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</si>
  <si>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</si>
  <si>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</si>
  <si>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</si>
  <si>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</si>
  <si>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</si>
  <si>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</si>
  <si>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</si>
  <si>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</si>
  <si>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</si>
  <si>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</si>
  <si>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</si>
  <si>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</si>
  <si>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</si>
  <si>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</si>
  <si>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</si>
  <si>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</si>
  <si>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</si>
  <si>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</si>
  <si>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</si>
  <si>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</si>
  <si>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</si>
  <si>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</si>
  <si>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</si>
  <si>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</si>
  <si>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</si>
  <si>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</si>
  <si>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</si>
  <si>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</si>
  <si>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</si>
  <si>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</si>
  <si>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</si>
  <si>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</si>
  <si>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</si>
  <si>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</si>
  <si>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</si>
  <si>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</si>
  <si>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</si>
  <si>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</si>
  <si>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</si>
  <si>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</si>
  <si>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</si>
  <si>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</si>
  <si>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</si>
  <si>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</si>
  <si>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</si>
  <si>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</si>
  <si>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</si>
  <si>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</si>
  <si>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</si>
  <si>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</si>
  <si>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</si>
  <si>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</si>
  <si>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</si>
  <si>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</si>
  <si>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</si>
  <si>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</si>
  <si>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</si>
  <si>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</si>
  <si>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</si>
  <si>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</si>
  <si>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</si>
  <si>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</si>
  <si>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</si>
  <si>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</si>
  <si>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</si>
  <si>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</si>
  <si>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</si>
  <si>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</si>
  <si>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</si>
  <si>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</si>
  <si>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</si>
  <si>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</si>
  <si>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</si>
  <si>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</si>
  <si>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</si>
  <si>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</si>
  <si>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</si>
  <si>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</si>
  <si>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</si>
  <si>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</si>
  <si>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</si>
  <si>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</si>
  <si>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</si>
  <si>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</si>
  <si>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</si>
  <si>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</si>
  <si>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</si>
  <si>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</si>
  <si>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</si>
  <si>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</si>
  <si>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</si>
  <si>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</si>
  <si>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</si>
  <si>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</si>
  <si>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</si>
  <si>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</si>
  <si>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</si>
  <si>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</si>
  <si>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</si>
  <si>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</si>
  <si>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</si>
  <si>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</si>
  <si>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</si>
  <si>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</si>
  <si>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</si>
  <si>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</si>
  <si>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</si>
  <si>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</si>
  <si>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</si>
  <si>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</si>
  <si>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</si>
  <si>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</si>
  <si>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</si>
  <si>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</si>
  <si>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</si>
  <si>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</si>
  <si>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</si>
  <si>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</si>
  <si>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</si>
  <si>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</si>
  <si>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</si>
  <si>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</si>
  <si>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</si>
  <si>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</si>
  <si>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</si>
  <si>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</si>
  <si>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</si>
  <si>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</si>
  <si>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</si>
  <si>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</si>
  <si>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</si>
  <si>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</si>
  <si>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</si>
  <si>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</si>
  <si>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</si>
  <si>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</si>
  <si>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</si>
  <si>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</si>
  <si>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</si>
  <si>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</si>
  <si>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</si>
  <si>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</si>
  <si>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</si>
  <si>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</si>
  <si>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</si>
  <si>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</si>
  <si>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</si>
  <si>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</si>
  <si>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</si>
  <si>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</si>
  <si>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</si>
  <si>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</si>
  <si>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</si>
  <si>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</si>
  <si>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</si>
  <si>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</si>
  <si>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</si>
  <si>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</si>
  <si>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</si>
  <si>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</si>
  <si>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</si>
  <si>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</si>
  <si>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</si>
  <si>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</si>
  <si>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</si>
  <si>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</si>
  <si>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</si>
  <si>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</si>
  <si>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</si>
  <si>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</si>
  <si>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</si>
  <si>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</si>
  <si>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</si>
  <si>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</si>
  <si>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</si>
  <si>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</si>
  <si>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</si>
  <si>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</si>
  <si>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</si>
  <si>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</si>
  <si>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</si>
  <si>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</si>
  <si>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</si>
  <si>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</si>
  <si>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</si>
  <si>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</si>
  <si>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</si>
  <si>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</si>
  <si>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</si>
  <si>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</si>
  <si>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</si>
  <si>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</si>
  <si>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</si>
  <si>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</si>
  <si>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</si>
  <si>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</si>
  <si>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</si>
  <si>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</si>
  <si>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</si>
  <si>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</si>
  <si>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</si>
  <si>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</si>
  <si>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</si>
  <si>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</si>
  <si>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</si>
  <si>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</si>
  <si>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</si>
  <si>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</si>
  <si>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</si>
  <si>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</si>
  <si>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</si>
  <si>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</si>
  <si>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</si>
  <si>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</si>
  <si>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</si>
  <si>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</si>
  <si>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</si>
  <si>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</si>
  <si>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</si>
  <si>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</si>
  <si>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</si>
  <si>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</si>
  <si>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</si>
  <si>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</si>
  <si>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</si>
  <si>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</si>
  <si>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</si>
  <si>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</si>
  <si>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</si>
  <si>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</si>
  <si>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</si>
  <si>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</si>
  <si>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</si>
  <si>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</si>
  <si>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</si>
  <si>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</si>
  <si>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</si>
  <si>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</si>
  <si>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</si>
  <si>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</si>
  <si>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</si>
  <si>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</si>
  <si>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</si>
  <si>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</si>
  <si>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</si>
  <si>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</si>
  <si>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</si>
  <si>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</si>
  <si>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</si>
  <si>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</si>
  <si>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</si>
  <si>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</si>
  <si>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</si>
  <si>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</si>
  <si>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</si>
  <si>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</si>
  <si>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</si>
  <si>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</si>
  <si>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</si>
  <si>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</si>
  <si>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</si>
  <si>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</si>
  <si>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</si>
  <si>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</si>
  <si>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</si>
  <si>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</si>
  <si>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</si>
  <si>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</si>
  <si>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</si>
  <si>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</si>
  <si>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</si>
  <si>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</si>
  <si>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</si>
  <si>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</si>
  <si>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</si>
  <si>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</si>
  <si>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</si>
  <si>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</si>
  <si>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</si>
  <si>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</si>
  <si>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</si>
  <si>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</si>
  <si>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</si>
  <si>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</si>
  <si>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</si>
  <si>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</si>
  <si>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</si>
  <si>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</si>
  <si>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</si>
  <si>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</si>
  <si>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</si>
  <si>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</si>
  <si>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</si>
  <si>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</si>
  <si>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</si>
  <si>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</si>
  <si>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</si>
  <si>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</si>
  <si>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</si>
  <si>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</si>
  <si>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</si>
  <si>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</si>
  <si>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</si>
  <si>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</si>
  <si>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</si>
  <si>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</si>
  <si>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</si>
  <si>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</si>
  <si>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</si>
  <si>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</si>
  <si>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</si>
  <si>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</si>
  <si>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</si>
  <si>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</si>
  <si>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</si>
  <si>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</si>
  <si>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</si>
  <si>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</si>
  <si>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</si>
  <si>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</si>
  <si>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</si>
  <si>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</si>
  <si>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</si>
  <si>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</si>
  <si>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</si>
  <si>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</si>
  <si>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</si>
  <si>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</si>
  <si>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</si>
  <si>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</si>
  <si>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</si>
  <si>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</si>
  <si>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</si>
  <si>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</si>
  <si>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</si>
  <si>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</si>
  <si>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</si>
  <si>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</si>
  <si>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</si>
  <si>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</si>
  <si>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</si>
  <si>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</si>
  <si>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</si>
  <si>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</si>
  <si>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</si>
  <si>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</si>
  <si>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</si>
  <si>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</si>
  <si>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</si>
  <si>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</si>
  <si>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</si>
  <si>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</si>
  <si>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</si>
  <si>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</si>
  <si>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</si>
  <si>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</si>
  <si>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</si>
  <si>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</si>
  <si>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</si>
  <si>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</si>
  <si>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</si>
  <si>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</si>
  <si>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</si>
  <si>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</si>
  <si>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</si>
  <si>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</si>
  <si>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</si>
  <si>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</si>
  <si>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</si>
  <si>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</si>
  <si>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</si>
  <si>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</si>
  <si>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</si>
  <si>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</si>
  <si>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</si>
  <si>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</si>
  <si>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</si>
  <si>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</si>
  <si>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</si>
  <si>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</si>
  <si>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</si>
  <si>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</si>
  <si>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</si>
  <si>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</si>
  <si>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</si>
  <si>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</si>
  <si>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</si>
  <si>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</si>
  <si>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</si>
  <si>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</si>
  <si>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</si>
  <si>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</si>
  <si>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</si>
  <si>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</si>
  <si>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</si>
  <si>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</si>
  <si>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</si>
  <si>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</si>
  <si>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</si>
  <si>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</si>
  <si>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</si>
  <si>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</si>
  <si>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</si>
  <si>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</si>
  <si>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</si>
  <si>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</si>
  <si>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</si>
  <si>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</si>
  <si>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</si>
  <si>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</si>
  <si>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</si>
  <si>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</si>
  <si>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</si>
  <si>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</si>
  <si>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</si>
  <si>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</si>
  <si>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</si>
  <si>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</si>
  <si>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</si>
  <si>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</si>
  <si>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</si>
  <si>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</si>
  <si>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</si>
  <si>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</si>
  <si>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</si>
  <si>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</si>
  <si>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</si>
  <si>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</si>
  <si>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</si>
  <si>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</si>
  <si>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</si>
  <si>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</si>
  <si>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</si>
  <si>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</si>
  <si>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</si>
  <si>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</si>
  <si>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</si>
  <si>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</si>
  <si>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</si>
  <si>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</si>
  <si>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</si>
  <si>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</si>
  <si>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</si>
  <si>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</si>
  <si>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</si>
  <si>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</si>
  <si>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</si>
  <si>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</si>
  <si>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</si>
  <si>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</si>
  <si>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</si>
  <si>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</si>
  <si>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</si>
  <si>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</si>
  <si>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</si>
  <si>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</si>
  <si>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</si>
  <si>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</si>
  <si>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</si>
  <si>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</si>
  <si>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</si>
  <si>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</si>
  <si>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</si>
  <si>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</si>
  <si>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</si>
  <si>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</si>
  <si>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</si>
  <si>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</si>
  <si>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</si>
  <si>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</si>
  <si>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</si>
  <si>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</si>
  <si>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</si>
  <si>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</si>
  <si>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</si>
  <si>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</si>
  <si>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</si>
  <si>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</si>
  <si>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</si>
  <si>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</si>
  <si>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</si>
  <si>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</si>
  <si>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</si>
  <si>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</si>
  <si>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</si>
  <si>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</si>
  <si>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</si>
  <si>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</si>
  <si>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</si>
  <si>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</si>
  <si>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</si>
  <si>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</si>
  <si>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</si>
  <si>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</si>
  <si>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</si>
  <si>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</si>
  <si>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</si>
  <si>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</si>
  <si>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</si>
  <si>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</si>
  <si>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</si>
  <si>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</si>
  <si>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</si>
  <si>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</si>
  <si>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</si>
  <si>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</si>
  <si>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</si>
  <si>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</si>
  <si>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</si>
  <si>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</si>
  <si>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</si>
  <si>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</si>
  <si>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</si>
  <si>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</si>
  <si>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</si>
  <si>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</si>
  <si>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</si>
  <si>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</si>
  <si>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</si>
  <si>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</si>
  <si>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</si>
  <si>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</si>
  <si>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</si>
  <si>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</si>
  <si>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</si>
  <si>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</si>
  <si>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</si>
  <si>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</si>
  <si>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</si>
  <si>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</si>
  <si>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</si>
  <si>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</si>
  <si>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</si>
  <si>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</si>
  <si>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</si>
  <si>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</si>
  <si>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</si>
  <si>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</si>
  <si>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</si>
  <si>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</si>
  <si>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</si>
  <si>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</si>
  <si>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</si>
  <si>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</si>
  <si>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</si>
  <si>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</si>
  <si>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</si>
  <si>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</si>
  <si>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</si>
  <si>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</si>
  <si>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</si>
  <si>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</si>
  <si>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</si>
  <si>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</si>
  <si>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</si>
  <si>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</si>
  <si>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</si>
  <si>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</si>
  <si>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</si>
  <si>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</si>
  <si>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</si>
  <si>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</si>
  <si>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</si>
  <si>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</si>
  <si>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</si>
  <si>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</si>
  <si>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</si>
  <si>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</si>
  <si>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</si>
  <si>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</si>
  <si>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</si>
  <si>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</si>
  <si>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</si>
  <si>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</si>
  <si>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</si>
  <si>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</si>
  <si>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</si>
  <si>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</si>
  <si>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</si>
  <si>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</si>
  <si>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</si>
  <si>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</si>
  <si>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</si>
  <si>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</si>
  <si>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</si>
  <si>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</si>
  <si>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</si>
  <si>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</si>
  <si>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</si>
  <si>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</si>
  <si>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</si>
  <si>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</si>
  <si>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</si>
  <si>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</si>
  <si>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</si>
  <si>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</si>
  <si>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</si>
  <si>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</si>
  <si>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</si>
  <si>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</si>
  <si>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</si>
  <si>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</si>
  <si>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</si>
  <si>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</si>
  <si>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</si>
  <si>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</si>
  <si>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</si>
  <si>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</si>
  <si>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</si>
  <si>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</si>
  <si>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</si>
  <si>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</si>
  <si>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</si>
  <si>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</si>
  <si>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</si>
  <si>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</si>
  <si>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</si>
  <si>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</si>
  <si>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</si>
  <si>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</si>
  <si>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</si>
  <si>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</si>
  <si>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</si>
  <si>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</si>
  <si>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</si>
  <si>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</si>
  <si>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</si>
  <si>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</si>
  <si>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</si>
  <si>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</si>
  <si>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</si>
  <si>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</si>
  <si>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</si>
  <si>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</si>
  <si>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</si>
  <si>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</si>
  <si>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</si>
  <si>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</si>
  <si>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</si>
  <si>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</si>
  <si>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</si>
  <si>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</si>
  <si>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</si>
  <si>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</si>
  <si>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</si>
  <si>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</si>
  <si>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</si>
  <si>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</si>
  <si>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</si>
  <si>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</si>
  <si>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</si>
  <si>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</si>
  <si>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</si>
  <si>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</si>
  <si>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</si>
  <si>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</si>
  <si>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</si>
  <si>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</si>
  <si>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</si>
  <si>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</si>
  <si>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</si>
  <si>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</si>
  <si>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</si>
  <si>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</si>
  <si>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</si>
  <si>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</si>
  <si>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</si>
  <si>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</si>
  <si>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</si>
  <si>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</si>
  <si>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</si>
  <si>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</si>
  <si>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</si>
  <si>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</si>
  <si>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</si>
  <si>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</si>
  <si>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</si>
  <si>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</si>
  <si>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</si>
  <si>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</si>
  <si>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</si>
  <si>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</si>
  <si>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</si>
  <si>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</si>
  <si>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</si>
  <si>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</si>
  <si>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</si>
  <si>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</si>
  <si>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</si>
  <si>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</si>
  <si>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</si>
  <si>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</si>
  <si>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</si>
  <si>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</si>
  <si>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</si>
  <si>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</si>
  <si>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</si>
  <si>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</si>
  <si>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</si>
  <si>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</si>
  <si>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</si>
  <si>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</si>
  <si>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</si>
  <si>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</si>
  <si>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</si>
  <si>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</si>
  <si>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</si>
  <si>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</si>
  <si>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</si>
  <si>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</si>
  <si>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</si>
  <si>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</si>
  <si>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</si>
  <si>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</si>
  <si>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</si>
  <si>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</si>
  <si>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</si>
  <si>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</si>
  <si>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</si>
  <si>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</si>
  <si>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</si>
  <si>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</si>
  <si>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</si>
  <si>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</si>
  <si>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</si>
  <si>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</si>
  <si>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</si>
  <si>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</si>
  <si>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</si>
  <si>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</si>
  <si>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</si>
  <si>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</si>
  <si>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</si>
  <si>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</si>
  <si>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</si>
  <si>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</si>
  <si>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</si>
  <si>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</si>
  <si>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</si>
  <si>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</si>
  <si>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</si>
  <si>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</si>
  <si>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</si>
  <si>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</si>
  <si>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</si>
  <si>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</si>
  <si>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</si>
  <si>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</si>
  <si>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</si>
  <si>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</si>
  <si>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</si>
  <si>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</si>
  <si>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</si>
  <si>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</si>
  <si>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</si>
  <si>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</si>
  <si>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</si>
  <si>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</si>
  <si>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</si>
  <si>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</si>
  <si>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</si>
  <si>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</si>
  <si>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</si>
  <si>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</si>
  <si>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</si>
  <si>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</si>
  <si>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</si>
  <si>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</si>
  <si>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</si>
  <si>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</si>
  <si>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</si>
  <si>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</si>
  <si>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</si>
  <si>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</si>
  <si>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</si>
  <si>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</si>
  <si>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</si>
  <si>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</si>
  <si>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</si>
  <si>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</si>
  <si>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</si>
  <si>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</si>
  <si>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</si>
  <si>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</si>
  <si>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</si>
  <si>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</si>
  <si>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</si>
  <si>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</si>
  <si>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</si>
  <si>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</si>
  <si>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</si>
  <si>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</si>
  <si>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</si>
  <si>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</si>
  <si>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</si>
  <si>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</si>
  <si>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</si>
  <si>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</si>
  <si>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</si>
  <si>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</si>
  <si>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</si>
  <si>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</si>
  <si>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</si>
  <si>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</si>
  <si>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</si>
  <si>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</si>
  <si>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</si>
  <si>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</si>
  <si>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</si>
  <si>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</si>
  <si>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</si>
  <si>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</si>
  <si>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</si>
  <si>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</si>
  <si>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</si>
  <si>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</si>
  <si>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</si>
  <si>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</si>
  <si>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</si>
  <si>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</si>
  <si>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</si>
  <si>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</si>
  <si>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</si>
  <si>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</si>
  <si>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</si>
  <si>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</si>
  <si>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</si>
  <si>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</si>
  <si>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</si>
  <si>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</si>
  <si>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</si>
  <si>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</si>
  <si>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</si>
  <si>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</si>
  <si>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</si>
  <si>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</si>
  <si>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</si>
  <si>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</si>
  <si>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</si>
  <si>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</si>
  <si>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</si>
  <si>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</si>
  <si>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</si>
  <si>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</si>
  <si>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</si>
  <si>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</si>
  <si>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</si>
  <si>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</si>
  <si>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</si>
  <si>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</si>
  <si>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</si>
  <si>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</si>
  <si>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</si>
  <si>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</si>
  <si>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</si>
  <si>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</si>
  <si>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</si>
  <si>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</si>
  <si>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</si>
  <si>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</si>
  <si>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</si>
  <si>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</si>
  <si>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</si>
  <si>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</si>
  <si>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</si>
  <si>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</si>
  <si>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</si>
  <si>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</si>
  <si>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</si>
  <si>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</si>
  <si>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</si>
  <si>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</si>
  <si>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</si>
  <si>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</si>
  <si>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</si>
  <si>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</si>
  <si>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</si>
  <si>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</si>
  <si>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</si>
  <si>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</si>
  <si>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</si>
  <si>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</si>
  <si>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</si>
  <si>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</si>
  <si>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</si>
  <si>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</si>
  <si>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</si>
  <si>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</si>
  <si>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</si>
  <si>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</si>
  <si>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</si>
  <si>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</si>
  <si>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</si>
  <si>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</si>
  <si>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</si>
  <si>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</si>
  <si>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</si>
  <si>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</si>
  <si>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</si>
  <si>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</si>
  <si>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</si>
  <si>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</si>
  <si>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</si>
  <si>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</si>
  <si>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</si>
  <si>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</si>
  <si>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</si>
  <si>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</si>
  <si>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</si>
  <si>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</si>
  <si>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</si>
  <si>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</si>
  <si>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</si>
  <si>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</si>
  <si>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</si>
  <si>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</si>
  <si>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</si>
  <si>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</si>
  <si>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</si>
  <si>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</si>
  <si>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</si>
  <si>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</si>
  <si>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</si>
  <si>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</si>
  <si>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</si>
  <si>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</si>
  <si>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</si>
  <si>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</si>
  <si>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</si>
  <si>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</si>
  <si>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</si>
  <si>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</si>
  <si>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</si>
  <si>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</si>
  <si>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</si>
  <si>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</si>
  <si>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</si>
  <si>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</si>
  <si>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</si>
  <si>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</si>
  <si>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</si>
  <si>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</si>
  <si>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</si>
  <si>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</si>
  <si>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</si>
  <si>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</si>
  <si>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</si>
  <si>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</si>
  <si>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</si>
  <si>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</si>
  <si>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</si>
  <si>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</si>
  <si>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</si>
  <si>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</si>
  <si>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</si>
  <si>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</si>
  <si>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</si>
  <si>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</si>
  <si>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</si>
  <si>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</si>
  <si>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</si>
  <si>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</si>
  <si>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</si>
  <si>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</si>
  <si>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</si>
  <si>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</si>
  <si>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</si>
  <si>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</si>
  <si>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</si>
  <si>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</si>
  <si>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</si>
  <si>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</si>
  <si>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</si>
  <si>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</si>
  <si>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</si>
  <si>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</si>
  <si>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</si>
  <si>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</si>
  <si>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</si>
  <si>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</si>
  <si>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</si>
  <si>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</si>
  <si>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</si>
  <si>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</si>
  <si>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</si>
  <si>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</si>
  <si>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</si>
  <si>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</si>
  <si>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</si>
  <si>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</si>
  <si>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</si>
  <si>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</si>
  <si>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</si>
  <si>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</si>
  <si>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</si>
  <si>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</si>
  <si>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</si>
  <si>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</si>
  <si>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</si>
  <si>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</si>
  <si>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</si>
  <si>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</si>
  <si>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</si>
  <si>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</si>
  <si>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</si>
  <si>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</si>
  <si>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</si>
  <si>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</si>
  <si>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</si>
  <si>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</si>
  <si>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</si>
  <si>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</si>
  <si>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</si>
  <si>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</si>
  <si>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</si>
  <si>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</si>
  <si>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</si>
  <si>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</si>
  <si>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</si>
  <si>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</si>
  <si>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</si>
  <si>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</si>
  <si>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</si>
  <si>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</si>
  <si>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</si>
  <si>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</si>
  <si>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</si>
  <si>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</si>
  <si>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</si>
  <si>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</si>
  <si>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</si>
  <si>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</si>
  <si>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</si>
  <si>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</si>
  <si>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</si>
  <si>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</si>
  <si>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</si>
  <si>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</si>
  <si>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</si>
  <si>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</si>
  <si>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</si>
  <si>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</si>
  <si>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</si>
  <si>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</si>
  <si>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</si>
  <si>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</si>
  <si>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</si>
  <si>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</si>
  <si>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</si>
  <si>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</si>
  <si>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</si>
  <si>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</si>
  <si>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</si>
  <si>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</si>
  <si>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</si>
  <si>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</si>
  <si>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</si>
  <si>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</si>
  <si>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</si>
  <si>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</si>
  <si>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</si>
  <si>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</si>
  <si>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</si>
  <si>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</si>
  <si>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</si>
  <si>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</si>
  <si>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</si>
  <si>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</si>
  <si>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</si>
  <si>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</si>
  <si>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</si>
  <si>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</si>
  <si>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</si>
  <si>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</si>
  <si>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</si>
  <si>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</si>
  <si>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</si>
  <si>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</si>
  <si>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</si>
  <si>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</si>
  <si>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</si>
  <si>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</si>
  <si>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</si>
  <si>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</si>
  <si>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</si>
  <si>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</si>
  <si>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</si>
  <si>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</si>
  <si>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</si>
  <si>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</si>
  <si>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</si>
  <si>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</si>
  <si>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</si>
  <si>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</si>
  <si>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</si>
  <si>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</si>
  <si>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</si>
  <si>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</si>
  <si>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</si>
  <si>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</si>
  <si>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</si>
  <si>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</si>
  <si>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</si>
  <si>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</si>
  <si>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</si>
  <si>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</si>
  <si>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</si>
  <si>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</si>
  <si>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</si>
  <si>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</si>
  <si>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</si>
  <si>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</si>
  <si>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</si>
  <si>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</si>
  <si>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</si>
  <si>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</si>
  <si>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</si>
  <si>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</si>
  <si>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</si>
  <si>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</si>
  <si>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</si>
  <si>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</si>
  <si>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</si>
  <si>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</si>
  <si>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</si>
  <si>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</si>
  <si>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</si>
  <si>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</si>
  <si>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</si>
  <si>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</si>
  <si>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</si>
  <si>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</si>
  <si>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</si>
  <si>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</si>
  <si>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</si>
  <si>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</si>
  <si>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</si>
  <si>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</si>
  <si>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</si>
  <si>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</si>
  <si>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</si>
  <si>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</si>
  <si>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</si>
  <si>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</si>
  <si>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</si>
  <si>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</si>
  <si>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</si>
  <si>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</si>
  <si>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</si>
  <si>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</si>
  <si>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</si>
  <si>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</si>
  <si>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</si>
  <si>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</si>
  <si>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</si>
  <si>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</si>
  <si>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</si>
  <si>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</si>
  <si>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</si>
  <si>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</si>
  <si>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</si>
  <si>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</si>
  <si>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</si>
  <si>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</si>
  <si>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</si>
  <si>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</si>
  <si>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</si>
  <si>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</si>
  <si>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</si>
  <si>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</si>
  <si>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</si>
  <si>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</si>
  <si>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</si>
  <si>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</si>
  <si>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</si>
  <si>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</si>
  <si>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</si>
  <si>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</si>
  <si>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</si>
  <si>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</si>
  <si>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</si>
  <si>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</si>
  <si>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</si>
  <si>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</si>
  <si>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</si>
  <si>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</si>
  <si>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</si>
  <si>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</si>
  <si>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</si>
  <si>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</si>
  <si>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</si>
  <si>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</si>
  <si>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</si>
  <si>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</si>
  <si>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</si>
  <si>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</si>
  <si>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</si>
  <si>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</si>
  <si>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</si>
  <si>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</si>
  <si>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</si>
  <si>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</si>
  <si>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</si>
  <si>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</si>
  <si>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</si>
  <si>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</si>
  <si>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</si>
  <si>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</si>
  <si>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</si>
  <si>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</si>
  <si>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</si>
  <si>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</si>
  <si>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</si>
  <si>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</si>
  <si>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</si>
  <si>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</si>
  <si>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</si>
  <si>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</si>
  <si>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</si>
  <si>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</si>
  <si>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</si>
  <si>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</si>
  <si>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</si>
  <si>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</si>
  <si>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</si>
  <si>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</si>
  <si>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</si>
  <si>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</si>
  <si>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</si>
  <si>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</si>
  <si>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</si>
  <si>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</si>
  <si>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</si>
  <si>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</si>
  <si>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</si>
  <si>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</si>
  <si>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</si>
  <si>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</si>
  <si>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</si>
  <si>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</si>
  <si>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</si>
  <si>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</si>
  <si>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</si>
  <si>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</si>
  <si>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</si>
  <si>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</si>
  <si>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</si>
  <si>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</si>
  <si>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</si>
  <si>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</si>
  <si>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</si>
  <si>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</si>
  <si>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</si>
  <si>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</si>
  <si>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</si>
  <si>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</si>
  <si>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</si>
  <si>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</si>
  <si>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</si>
  <si>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</si>
  <si>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</si>
  <si>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</si>
  <si>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</si>
  <si>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</si>
  <si>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</si>
  <si>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</si>
  <si>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</si>
  <si>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</si>
  <si>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</si>
  <si>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</si>
  <si>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</si>
  <si>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</si>
  <si>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</si>
  <si>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</si>
  <si>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</si>
  <si>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</si>
  <si>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</si>
  <si>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</si>
  <si>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</si>
  <si>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</si>
  <si>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</si>
  <si>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</si>
  <si>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</si>
  <si>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</si>
  <si>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</si>
  <si>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</si>
  <si>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</si>
  <si>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</si>
  <si>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</si>
  <si>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</si>
  <si>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</si>
  <si>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</si>
  <si>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</si>
  <si>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</si>
  <si>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</si>
  <si>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</si>
  <si>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</si>
  <si>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</si>
  <si>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</si>
  <si>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</si>
  <si>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</si>
  <si>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</si>
  <si>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</si>
  <si>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</si>
  <si>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</si>
  <si>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</si>
  <si>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</si>
  <si>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</si>
  <si>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</si>
  <si>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</si>
  <si>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</si>
  <si>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</si>
  <si>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</si>
  <si>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</si>
  <si>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</si>
  <si>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</si>
  <si>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</si>
  <si>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</si>
  <si>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</si>
  <si>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</si>
  <si>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</si>
  <si>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</si>
  <si>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</si>
  <si>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</si>
  <si>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</si>
  <si>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</si>
  <si>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</si>
  <si>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</si>
  <si>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</si>
  <si>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</si>
  <si>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</si>
  <si>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</si>
  <si>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</si>
  <si>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</si>
  <si>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</si>
  <si>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</si>
  <si>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</si>
  <si>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</si>
  <si>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</si>
  <si>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</si>
  <si>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</si>
  <si>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</si>
  <si>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</si>
  <si>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</si>
  <si>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</si>
  <si>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</si>
  <si>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</si>
  <si>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</si>
  <si>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</si>
  <si>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</si>
  <si>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</si>
  <si>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</si>
  <si>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</si>
  <si>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</si>
  <si>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</si>
  <si>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</si>
  <si>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</si>
  <si>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</si>
  <si>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</si>
  <si>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</si>
  <si>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</si>
  <si>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</si>
  <si>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</si>
  <si>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</si>
  <si>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</si>
  <si>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</si>
  <si>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</si>
  <si>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</si>
  <si>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</si>
  <si>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</si>
  <si>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</si>
  <si>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</si>
  <si>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</si>
  <si>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</si>
  <si>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</si>
  <si>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</si>
  <si>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</si>
  <si>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</si>
  <si>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</si>
  <si>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</si>
  <si>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</si>
  <si>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</si>
  <si>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</si>
  <si>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</si>
  <si>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</si>
  <si>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</si>
  <si>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</si>
  <si>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</si>
  <si>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</si>
  <si>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</si>
  <si>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</si>
  <si>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</si>
  <si>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</si>
  <si>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</si>
  <si>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</si>
  <si>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</si>
  <si>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</si>
  <si>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</si>
  <si>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</si>
  <si>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</si>
  <si>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</si>
  <si>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</si>
  <si>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</si>
  <si>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</si>
  <si>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</si>
  <si>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</si>
  <si>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</si>
  <si>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</si>
  <si>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</si>
  <si>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</si>
  <si>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</si>
  <si>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</si>
  <si>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</si>
  <si>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</si>
  <si>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</si>
  <si>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</si>
  <si>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</si>
  <si>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</si>
  <si>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</si>
  <si>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</si>
  <si>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</si>
  <si>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</si>
  <si>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</si>
  <si>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</si>
  <si>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</si>
  <si>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</si>
  <si>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</si>
  <si>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</si>
  <si>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</si>
  <si>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</si>
  <si>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</si>
  <si>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</si>
  <si>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</si>
  <si>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</si>
  <si>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</si>
  <si>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</si>
  <si>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</si>
  <si>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</si>
  <si>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</si>
  <si>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</si>
  <si>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</si>
  <si>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</si>
  <si>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</si>
  <si>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</si>
  <si>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</si>
  <si>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</si>
  <si>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</si>
  <si>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</si>
  <si>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</si>
  <si>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</si>
  <si>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</si>
  <si>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</si>
  <si>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</si>
  <si>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</si>
  <si>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</si>
  <si>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</si>
  <si>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</si>
  <si>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</si>
  <si>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</si>
  <si>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</si>
  <si>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</si>
  <si>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</si>
  <si>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</si>
  <si>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</si>
  <si>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</si>
  <si>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</si>
  <si>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</si>
  <si>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</si>
  <si>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</si>
  <si>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</si>
  <si>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</si>
  <si>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</si>
  <si>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</si>
  <si>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</si>
  <si>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</si>
  <si>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</si>
  <si>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</si>
  <si>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</si>
  <si>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</si>
  <si>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</si>
  <si>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</si>
  <si>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</si>
  <si>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</si>
  <si>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</si>
  <si>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</si>
  <si>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</si>
  <si>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</si>
  <si>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</si>
  <si>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</si>
  <si>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</si>
  <si>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</si>
  <si>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</si>
  <si>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</si>
  <si>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</si>
  <si>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</si>
  <si>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</si>
  <si>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</si>
  <si>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</si>
  <si>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</si>
  <si>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</si>
  <si>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</si>
  <si>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</si>
  <si>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</si>
  <si>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</si>
  <si>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</si>
  <si>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</si>
  <si>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</si>
  <si>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</si>
  <si>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</si>
  <si>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</si>
  <si>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</si>
  <si>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</si>
  <si>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</si>
  <si>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</si>
  <si>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</si>
  <si>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</si>
  <si>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</si>
  <si>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</si>
  <si>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</si>
  <si>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</si>
  <si>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</si>
  <si>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</si>
  <si>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</si>
  <si>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</si>
  <si>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</si>
  <si>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</si>
  <si>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</si>
  <si>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</si>
  <si>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</si>
  <si>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</si>
  <si>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</si>
  <si>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</si>
  <si>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</si>
  <si>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</si>
  <si>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</si>
  <si>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</si>
  <si>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</si>
  <si>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</si>
  <si>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</si>
  <si>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</si>
  <si>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</si>
  <si>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</si>
  <si>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</si>
  <si>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</si>
  <si>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</si>
  <si>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</si>
  <si>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</si>
  <si>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</si>
  <si>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</si>
  <si>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</si>
  <si>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</si>
  <si>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</si>
  <si>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</si>
  <si>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</si>
  <si>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</si>
  <si>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</si>
  <si>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</si>
  <si>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</si>
  <si>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</si>
  <si>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</si>
  <si>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</si>
  <si>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</si>
  <si>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</si>
  <si>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</si>
  <si>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</si>
  <si>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</si>
  <si>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</si>
  <si>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</si>
  <si>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</si>
  <si>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</si>
  <si>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</si>
  <si>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</si>
  <si>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</si>
  <si>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</si>
  <si>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</si>
  <si>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</si>
  <si>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</si>
  <si>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</si>
  <si>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</si>
  <si>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</si>
  <si>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</si>
  <si>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</si>
  <si>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</si>
  <si>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</si>
  <si>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</si>
  <si>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</si>
  <si>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</si>
  <si>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</si>
  <si>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</si>
  <si>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</si>
  <si>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</si>
  <si>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</si>
  <si>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</si>
  <si>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</si>
  <si>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</si>
  <si>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</si>
  <si>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</si>
  <si>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</si>
  <si>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</si>
  <si>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</si>
  <si>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</si>
  <si>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</si>
  <si>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</si>
  <si>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</si>
  <si>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</si>
  <si>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</si>
  <si>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</si>
  <si>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</si>
  <si>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</si>
  <si>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</si>
  <si>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</si>
  <si>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</si>
  <si>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</si>
  <si>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</si>
  <si>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</si>
  <si>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</si>
  <si>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</si>
  <si>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</si>
  <si>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</si>
  <si>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</si>
  <si>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</si>
  <si>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</si>
  <si>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</si>
  <si>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</si>
  <si>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</si>
  <si>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</si>
  <si>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</si>
  <si>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</si>
  <si>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</si>
  <si>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</si>
  <si>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</si>
  <si>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</si>
  <si>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</si>
  <si>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</si>
  <si>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</si>
  <si>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</si>
  <si>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</si>
  <si>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</si>
  <si>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</si>
  <si>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</si>
  <si>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</si>
  <si>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</si>
  <si>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</si>
  <si>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</si>
  <si>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</si>
  <si>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</si>
  <si>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</si>
  <si>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</si>
  <si>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</si>
  <si>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</si>
  <si>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</si>
  <si>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</si>
  <si>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</si>
  <si>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</si>
  <si>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</si>
  <si>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</si>
  <si>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</si>
  <si>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</si>
  <si>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</si>
  <si>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</si>
  <si>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</si>
  <si>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</si>
  <si>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</si>
  <si>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</si>
  <si>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</si>
  <si>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</si>
  <si>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</si>
  <si>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</si>
  <si>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</si>
  <si>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</si>
  <si>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</si>
  <si>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</si>
  <si>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</si>
  <si>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</si>
  <si>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</si>
  <si>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</si>
  <si>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</si>
  <si>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</si>
  <si>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</si>
  <si>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</si>
  <si>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</si>
  <si>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</si>
  <si>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</si>
  <si>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</si>
  <si>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</si>
  <si>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</si>
  <si>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</si>
  <si>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</si>
  <si>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</si>
  <si>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</si>
  <si>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</si>
  <si>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</si>
  <si>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</si>
  <si>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</si>
  <si>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</si>
  <si>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</si>
  <si>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</si>
  <si>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</si>
  <si>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</si>
  <si>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</si>
  <si>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</si>
  <si>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</si>
  <si>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</si>
  <si>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</si>
  <si>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</si>
  <si>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</si>
  <si>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</si>
  <si>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</si>
  <si>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</si>
  <si>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</si>
  <si>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</si>
  <si>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</si>
  <si>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</si>
  <si>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</si>
  <si>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</si>
  <si>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</si>
  <si>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</si>
  <si>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</si>
  <si>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</si>
  <si>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</si>
  <si>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</si>
  <si>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</si>
  <si>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</si>
  <si>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20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</si>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</sst>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275.37358275462611</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45938.322008680552</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45938.322008680552</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45938.322008680552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45938.322008680552</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45938.322008680552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45938.322008680552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45938.322008680552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45938.322008680552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45938.322008680552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45938.322008680552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45938.322008680552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45938.322008680552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45938.322008680552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45938.322008680552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45938.322008680552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45938.322008680552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45938.322008680552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45938.322008680552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45938.322008680552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45938.322008680552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45938.322008680552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45938.322008680552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45938.322008680552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45938.322008680552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45938.322008680552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45938.322008680552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45938.322008680552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45938.322008680552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45938.322008680552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45938.322008680552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45938.322008680552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45938.322008680552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45938.322008680552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45938.322008680552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45938.322008680552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45938.322008680552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45938.322008680552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45938.322008680552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45938.322008680552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45938.322008680552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45938.322008680552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45938.322008680552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45938.322008680552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45938.322008680552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45938.322008680552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45938.322008680552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45938.322008680552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45938.322008680552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45938.322008680552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45938.322008680552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45938.322008680552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45938.322008680552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45938.322008680552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45938.322008680552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45938.322008680552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45938.322008680552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45938.322008680552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45938.322008680552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45938.322008680552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45938.322008680552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45938.322008680552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45938.322008680552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45938.322008680552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45938.322008680552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45938.322008680552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45938.322008680552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45938.322008680552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45938.322008680552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45938.322008680552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45938.322008680552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45938.322008680552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45938.322008680552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45938.322008680552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45938.322008680552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45938.322008680552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45938.322008680552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45938.322008680552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45938.322008680552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45938.322008680552</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6FE579F2-0C66-4DA0-83F4-DE7C6F939A61}"/>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131.59492534722085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113.32217071759078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45938.322008680552</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45938.322008680552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45938.322008680552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45938.322008680552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45938.322008680552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45938.322008680552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45938.322008680552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45938.322008680552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45938.322008680552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45938.322008680552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45938.322008680552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45938.322008680552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45938.322008680552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45938.322008680552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45938.322008680552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45938.322008680552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45938.322008680552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45938.322008680552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45938.322008680552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45938.322008680552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45938.322008680552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45938.322008680552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45938.322008680552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45938.322008680552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45938.322008680552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45938.322008680552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45938.322008680552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45938.322008680552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45938.322008680552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45938.322008680552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45938.322008680552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45938.322008680552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45938.322008680552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45938.322008680552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45938.322008680552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45938.322008680552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45938.322008680552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45938.322008680552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45938.322008680552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45938.322008680552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45938.322008680552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45938.322008680552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45938.322008680552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45938.322008680552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45938.322008680552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45938.322008680552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45938.322008680552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45938.322008680552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45938.322008680552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45938.322008680552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45938.322008680552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45938.322008680552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45938.322008680552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45938.322008680552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45938.322008680552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45938.322008680552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45938.322008680552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45938.322008680552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45938.322008680552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45938.322008680552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45938.322008680552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45938.322008680552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45938.322008680552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45938.322008680552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45938.322008680552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45938.322008680552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45938.322008680552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45938.322008680552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45938.322008680552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45938.322008680552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45938.322008680552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45938.322008680552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45938.322008680552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45938.322008680552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45938.322008680552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45938.322008680552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45938.322008680552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45938.322008680552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45938.322008680552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45938.322008680552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45938.322008680552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45938.322008680552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45938.322008680552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45938.322008680552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45938.322008680552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45938.322008680552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45938.322008680552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45938.322008680552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45938.322008680552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45938.322008680552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45938.322008680552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45938.322008680552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45938.322008680552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45938.322008680552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45938.322008680552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45938.322008680552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45938.322008680552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45938.322008680552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45938.322008680552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45938.322008680552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45938.322008680552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45938.322008680552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45938.322008680552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45938.322008680552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45938.322008680552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45938.322008680552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45938.322008680552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45938.322008680552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45938.322008680552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45938.322008680552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45938.322008680552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45938.322008680552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45938.322008680552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45938.322008680552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45938.322008680552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45938.322008680552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45938.322008680552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45938.322008680552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45938.322008680552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45938.322008680552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45938.322008680552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45938.322008680552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45938.322008680552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45938.322008680552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45938.322008680552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45938.322008680552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45938.322008680552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45938.322008680552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45938.322008680552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45938.322008680552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45938.322008680552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45938.322008680552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45938.322008680552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45938.322008680552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45938.322008680552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45938.322008680552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45938.322008680552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45938.322008680552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45938.322008680552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45938.322008680552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45938.322008680552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45938.322008680552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45938.322008680552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45938.322008680552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45938.322008680552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45938.322008680552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45938.322008680552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45938.322008680552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45938.322008680552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45938.322008680552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45938.322008680552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45938.322008680552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45938.322008680552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45938.322008680552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45938.322008680552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45938.322008680552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45938.322008680552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45938.322008680552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45938.322008680552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45938.322008680552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45938.322008680552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45938.322008680552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45938.322008680552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45938.322008680552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45938.322008680552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45938.322008680552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45938.322008680552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45938.322008680552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45938.322008680552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45938.322008680552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45938.322008680552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45938.322008680552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45938.322008680552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45938.322008680552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45938.322008680552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45938.322008680552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45938.322008680552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45938.322008680552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45938.322008680552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45938.322008680552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45938.322008680552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45938.322008680552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45938.322008680552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45938.322008680552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45938.322008680552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45938.322008680552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45938.322008680552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45938.322008680552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45938.322008680552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45938.322008680552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45938.322008680552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45938.322008680552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45938.322008680552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45938.322008680552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45938.322008680552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45938.322008680552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45938.322008680552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45938.322008680552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45938.322008680552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45938.322008680552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45938.322008680552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45938.322008680552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45938.322008680552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45938.322008680552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45938.322008680552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45938.322008680552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45938.322008680552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45938.322008680552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45938.322008680552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45938.322008680552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45938.322008680552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45938.322008680552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45938.322008680552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45938.322008680552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45938.322008680552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45938.322008680552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45938.322008680552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45938.322008680552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45938.322008680552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45938.322008680552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45938.322008680552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45938.322008680552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45938.322008680552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45938.322008680552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45938.322008680552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45938.322008680552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45938.322008680552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45938.322008680552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45938.322008680552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45938.322008680552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45938.322008680552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45938.322008680552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45938.322008680552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45938.322008680552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45938.322008680552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45938.322008680552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45938.322008680552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45938.322008680552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45938.322008680552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45938.322008680552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45938.322008680552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45938.322008680552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45938.322008680552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45938.322008680552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45938.322008680552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45938.322008680552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45938.322008680552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45938.322008680552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45938.322008680552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45938.322008680552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45938.322008680552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45938.322008680552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45938.322008680552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45938.322008680552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45938.322008680552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45938.322008680552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45938.322008680552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45938.322008680552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45938.322008680552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45938.322008680552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45938.322008680552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45938.322008680552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45938.322008680552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45938.322008680552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45938.322008680552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45938.322008680552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45938.322008680552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45938.322008680552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45938.322008680552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45938.322008680552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45938.322008680552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45938.322008680552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45938.322008680552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45938.322008680552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45938.322008680552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45938.322008680552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45938.322008680552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45938.322008680552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45938.322008680552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45938.322008680552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45938.322008680552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45938.322008680552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45938.322008680552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45938.322008680552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45938.322008680552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45938.322008680552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45938.322008680552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45938.322008680552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45938.322008680552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45938.322008680552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45938.322008680552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45938.322008680552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45938.322008680552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45938.322008680552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45938.322008680552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45938.322008680552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45938.322008680552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45938.322008680552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45938.322008680552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45938.322008680552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45938.322008680552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45938.322008680552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45938.322008680552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45938.322008680552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45938.322008680552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45938.322008680552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45938.322008680552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45938.322008680552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45938.322008680552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45938.322008680552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45938.322008680552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45938.322008680552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45938.322008680552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45938.322008680552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45938.322008680552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45938.322008680552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45938.322008680552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45938.322008680552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45938.322008680552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45938.322008680552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45938.322008680552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45938.322008680552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45938.322008680552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45938.322008680552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45938.322008680552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45938.322008680552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45938.322008680552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45938.322008680552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45938.322008680552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45938.322008680552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45938.322008680552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45938.322008680552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45938.322008680552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45938.322008680552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45938.322008680552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45938.322008680552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45938.322008680552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45938.322008680552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45938.322008680552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45938.322008680552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45938.322008680552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45938.322008680552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45938.322008680552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45938.322008680552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45938.322008680552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45938.322008680552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45938.322008680552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45938.322008680552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45938.322008680552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45938.322008680552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45938.322008680552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45938.322008680552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45938.322008680552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45938.322008680552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45938.322008680552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45938.322008680552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45938.322008680552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45938.322008680552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45938.322008680552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45938.322008680552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45938.322008680552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45938.322008680552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45938.322008680552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45938.322008680552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45938.322008680552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45938.322008680552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45938.322008680552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45938.322008680552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45938.322008680552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45938.322008680552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45938.322008680552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45938.322008680552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45938.322008680552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45938.322008680552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45938.322008680552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45938.322008680552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45938.322008680552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45938.322008680552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45938.322008680552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45938.322008680552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45938.322008680552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45938.322008680552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45938.322008680552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45938.322008680552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45938.322008680552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45938.322008680552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45938.322008680552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45938.322008680552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45938.322008680552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45938.322008680552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45938.322008680552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45938.322008680552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45938.322008680552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45938.322008680552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45938.322008680552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45938.322008680552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45938.322008680552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45938.322008680552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45938.322008680552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45938.322008680552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45938.322008680552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45938.322008680552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45938.322008680552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45938.322008680552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45938.322008680552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45938.322008680552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45938.322008680552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45938.322008680552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45938.322008680552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45938.322008680552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45938.322008680552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45938.322008680552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45938.322008680552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45938.322008680552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45938.322008680552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45938.322008680552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45938.322008680552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45938.322008680552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45938.322008680552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45938.322008680552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45938.322008680552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45938.322008680552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45938.322008680552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45938.322008680552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45938.322008680552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45938.322008680552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45938.322008680552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45938.322008680552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45938.322008680552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45938.322008680552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45938.322008680552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45938.322008680552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45938.322008680552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45938.322008680552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45938.322008680552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45938.322008680552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45938.322008680552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45938.322008680552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45938.322008680552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45938.322008680552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45938.322008680552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45938.322008680552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45938.322008680552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45938.322008680552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45938.322008680552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45938.322008680552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45938.322008680552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45938.322008680552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45938.322008680552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45938.322008680552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45938.322008680552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45938.322008680552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45938.322008680552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45938.322008680552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45938.322008680552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45938.322008680552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45938.322008680552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45938.322008680552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45938.322008680552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45938.322008680552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45938.322008680552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45938.322008680552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45938.322008680552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45938.322008680552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45938.322008680552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45938.322008680552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45938.322008680552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45938.322008680552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45938.322008680552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45938.322008680552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45938.322008680552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45938.322008680552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45938.322008680552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45938.322008680552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45938.322008680552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45938.322008680552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45938.322008680552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45938.322008680552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45938.322008680552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45938.322008680552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45938.322008680552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45938.322008680552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45938.322008680552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45938.322008680552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45938.322008680552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45938.322008680552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45938.322008680552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45938.322008680552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45938.322008680552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45938.322008680552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45938.322008680552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45938.322008680552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45938.322008680552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45938.322008680552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45938.322008680552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45938.322008680552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45938.322008680552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45938.322008680552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45938.322008680552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45938.322008680552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45938.322008680552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45938.322008680552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45938.322008680552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45938.322008680552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45938.322008680552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45938.322008680552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45938.322008680552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45938.322008680552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45938.322008680552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45938.322008680552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45938.322008680552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45938.322008680552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45938.322008680552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45938.322008680552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45938.322008680552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45938.322008680552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45938.322008680552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45938.322008680552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45938.322008680552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45938.322008680552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45938.322008680552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45938.322008680552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45938.322008680552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45938.322008680552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45938.322008680552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45938.322008680552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45938.322008680552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45938.322008680552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45938.322008680552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45938.322008680552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45938.322008680552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45938.322008680552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45938.322008680552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45938.322008680552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45938.322008680552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45938.322008680552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45938.322008680552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45938.322008680552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45938.322008680552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45938.322008680552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45938.322008680552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45938.322008680552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45938.322008680552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45938.322008680552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45938.322008680552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45938.322008680552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45938.322008680552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45938.322008680552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45938.322008680552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45938.322008680552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45938.322008680552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45938.322008680552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45938.322008680552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45938.322008680552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45938.322008680552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45938.322008680552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45938.322008680552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45938.322008680552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45938.322008680552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45938.322008680552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45938.322008680552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45938.322008680552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45938.322008680552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45938.322008680552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45938.322008680552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45938.322008680552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45938.322008680552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45938.322008680552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45938.322008680552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45938.322008680552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45938.322008680552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45938.322008680552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45938.322008680552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45938.322008680552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45938.322008680552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45938.322008680552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45938.322008680552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45938.322008680552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45938.322008680552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45938.322008680552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45938.322008680552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45938.322008680552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45938.322008680552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45938.322008680552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45938.322008680552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45938.322008680552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45938.322008680552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45938.322008680552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45938.322008680552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45938.322008680552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45938.322008680552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45938.322008680552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45938.322008680552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45938.322008680552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45938.322008680552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45938.322008680552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45938.322008680552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45938.322008680552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45938.322008680552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45938.322008680552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45938.322008680552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45938.322008680552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45938.322008680552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45938.322008680552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45938.322008680552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45938.322008680552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45938.322008680552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45938.322008680552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45938.322008680552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45938.322008680552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45938.322008680552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45938.322008680552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45938.322008680552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45938.322008680552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45938.322008680552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45938.322008680552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45938.322008680552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45938.322008680552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45938.322008680552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45938.322008680552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45938.322008680552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45938.322008680552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45938.322008680552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45938.322008680552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45938.322008680552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45938.322008680552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45938.322008680552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45938.322008680552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45938.322008680552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45938.322008680552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45938.322008680552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45938.322008680552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45938.322008680552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45938.322008680552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45938.322008680552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45938.322008680552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45938.322008680552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45938.322008680552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45938.322008680552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45938.322008680552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45938.322008680552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45938.322008680552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45938.322008680552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45938.322008680552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45938.322008680552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45938.322008680552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45938.322008680552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45938.322008680552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45938.322008680552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45938.322008680552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45938.322008680552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45938.322008680552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45938.322008680552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45938.322008680552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45938.322008680552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45938.322008680552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45938.322008680552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45938.322008680552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45938.322008680552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45938.322008680552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45938.322008680552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45938.322008680552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45938.322008680552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45938.322008680552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45938.322008680552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45938.322008680552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45938.322008680552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45938.322008680552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45938.322008680552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45938.322008680552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45938.322008680552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45938.322008680552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45938.322008680552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45938.322008680552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45938.322008680552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45938.322008680552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45938.322008680552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45938.322008680552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45938.322008680552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45938.322008680552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45938.322008680552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45938.322008680552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45938.322008680552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45938.322008680552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45938.322008680552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45938.322008680552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45938.322008680552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45938.322008680552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45938.322008680552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45938.322008680552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45938.322008680552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45938.322008680552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45938.322008680552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45938.322008680552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45938.322008680552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45938.322008680552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45938.322008680552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45938.322008680552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45938.322008680552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45938.322008680552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45938.322008680552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45938.322008680552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45938.322008680552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45938.322008680552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45938.322008680552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45938.322008680552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45938.322008680552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45938.322008680552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45938.322008680552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45938.322008680552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45938.322008680552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45938.322008680552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45938.322008680552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45938.322008680552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45938.322008680552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45938.322008680552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45938.322008680552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45938.322008680552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45938.322008680552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45938.322008680552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45938.322008680552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45938.322008680552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45938.322008680552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45938.322008680552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45938.322008680552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45938.322008680552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45938.322008680552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45938.322008680552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45938.322008680552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45938.322008680552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45938.322008680552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45938.322008680552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45938.322008680552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45938.322008680552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45938.322008680552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45938.322008680552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45938.322008680552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45938.322008680552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45938.322008680552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45938.322008680552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45938.322008680552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45938.322008680552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45938.322008680552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45938.322008680552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45938.322008680552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45938.322008680552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45938.322008680552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45938.322008680552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45938.322008680552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45938.322008680552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45938.322008680552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45938.322008680552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45938.322008680552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45938.322008680552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45938.322008680552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45938.322008680552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45938.322008680552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45938.322008680552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45938.322008680552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45938.322008680552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45938.322008680552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45938.322008680552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45938.322008680552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45938.322008680552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45938.322008680552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45938.322008680552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45938.322008680552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45938.322008680552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45938.322008680552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45938.322008680552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45938.322008680552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45938.322008680552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45938.322008680552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45938.322008680552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45938.322008680552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45938.322008680552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45938.322008680552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45938.322008680552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45938.322008680552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45938.322008680552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45938.322008680552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45938.322008680552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45938.322008680552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45938.322008680552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45938.322008680552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45938.322008680552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45938.322008680552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45938.322008680552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45938.322008680552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45938.322008680552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45938.322008680552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45938.322008680552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45938.322008680552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45938.322008680552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45938.322008680552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45938.322008680552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45938.322008680552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45938.322008680552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45938.322008680552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45938.322008680552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45938.322008680552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45938.322008680552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45938.322008680552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45938.322008680552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45938.322008680552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45938.322008680552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45938.322008680552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45938.322008680552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45938.322008680552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45938.322008680552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45938.322008680552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45938.322008680552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45938.322008680552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45938.322008680552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45938.322008680552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45938.322008680552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45938.322008680552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45938.322008680552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45938.322008680552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45938.322008680552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45938.322008680552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45938.322008680552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45938.322008680552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45938.322008680552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45938.322008680552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45938.322008680552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45938.322008680552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45938.322008680552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45938.322008680552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45938.322008680552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45938.322008680552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45938.322008680552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45938.322008680552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45938.322008680552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45938.322008680552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45938.322008680552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45938.322008680552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45938.322008680552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45938.322008680552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45938.322008680552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45938.322008680552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45938.322008680552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45938.322008680552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45938.322008680552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45938.322008680552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45938.322008680552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45938.322008680552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45938.322008680552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45938.322008680552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45938.322008680552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45938.322008680552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45938.322008680552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45938.322008680552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45938.322008680552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45938.322008680552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45938.322008680552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45938.322008680552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45938.322008680552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45938.322008680552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45938.322008680552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45938.322008680552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45938.322008680552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45938.322008680552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45938.322008680552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45938.322008680552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45938.322008680552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45938.322008680552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45938.322008680552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45938.322008680552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45938.322008680552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45938.322008680552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45938.322008680552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45938.322008680552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45938.322008680552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45938.322008680552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45938.322008680552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45938.322008680552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45938.322008680552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45938.322008680552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45938.322008680552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45938.322008680552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45938.322008680552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45938.322008680552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45938.322008680552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45938.322008680552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45938.322008680552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45938.322008680552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45938.322008680552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45938.322008680552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45938.322008680552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45938.322008680552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45938.322008680552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45938.322008680552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45938.322008680552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45938.322008680552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45938.322008680552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45938.322008680552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45938.322008680552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45938.322008680552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45938.322008680552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45938.322008680552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45938.322008680552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45938.322008680552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45938.322008680552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45938.322008680552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45938.322008680552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45938.322008680552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45938.322008680552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45938.322008680552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45938.322008680552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45938.322008680552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45938.322008680552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45938.322008680552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45938.322008680552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45938.322008680552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45938.322008680552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45938.322008680552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45938.322008680552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45938.322008680552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45938.322008680552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45938.322008680552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45938.322008680552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45938.322008680552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45938.322008680552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45938.322008680552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45938.322008680552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45938.322008680552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45938.322008680552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45938.322008680552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45938.322008680552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45938.322008680552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45938.322008680552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45938.322008680552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45938.322008680552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45938.322008680552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45938.322008680552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45938.322008680552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45938.322008680552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45938.322008680552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45938.322008680552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45938.322008680552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45938.322008680552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45938.322008680552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45938.322008680552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45938.322008680552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45938.322008680552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45938.322008680552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45938.322008680552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45938.322008680552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45938.322008680552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45938.322008680552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45938.322008680552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45938.322008680552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45938.322008680552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45938.322008680552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45938.322008680552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45938.322008680552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45938.322008680552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45938.322008680552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45938.322008680552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45938.322008680552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45938.322008680552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45938.322008680552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45938.322008680552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45938.322008680552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45938.322008680552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45938.322008680552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45938.322008680552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45938.322008680552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45938.322008680552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45938.322008680552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45938.322008680552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45938.322008680552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45938.322008680552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45938.322008680552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45938.322008680552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45938.322008680552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45938.322008680552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45938.322008680552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45938.322008680552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45938.322008680552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45938.322008680552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45938.322008680552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45938.322008680552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45938.322008680552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45938.322008680552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45938.322008680552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45938.322008680552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45938.322008680552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45938.322008680552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45938.322008680552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45938.322008680552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45938.322008680552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45938.322008680552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45938.322008680552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45938.322008680552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45938.322008680552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45938.322008680552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45938.322008680552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45938.322008680552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45938.322008680552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45938.322008680552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45938.322008680552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45938.322008680552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45938.322008680552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45938.322008680552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45938.322008680552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45938.322008680552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45938.322008680552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45938.322008680552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45938.322008680552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45938.322008680552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45938.322008680552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45938.322008680552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45938.322008680552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45938.322008680552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45938.322008680552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45938.322008680552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45938.322008680552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45938.322008680552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45938.322008680552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45938.322008680552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45938.322008680552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45938.322008680552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45938.322008680552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45938.322008680552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45938.322008680552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45938.322008680552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45938.322008680552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45938.322008680552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45938.322008680552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45938.322008680552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45938.322008680552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45938.322008680552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45938.322008680552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45938.322008680552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45938.322008680552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45938.322008680552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45938.322008680552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45938.322008680552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45938.322008680552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45938.322008680552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45938.322008680552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45938.322008680552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45938.322008680552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45938.322008680552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45938.322008680552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45938.322008680552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45938.322008680552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45938.322008680552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45938.322008680552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45938.322008680552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45938.322008680552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45938.322008680552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45938.322008680552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45938.322008680552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45938.322008680552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45938.322008680552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45938.322008680552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45938.322008680552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45938.322008680552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45938.322008680552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45938.322008680552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45938.322008680552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45938.322008680552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45938.322008680552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45938.322008680552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45938.322008680552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45938.322008680552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45938.322008680552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45938.322008680552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45938.322008680552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45938.322008680552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45938.322008680552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45938.322008680552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45938.322008680552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45938.322008680552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45938.322008680552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45938.322008680552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45938.322008680552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45938.322008680552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45938.322008680552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45938.322008680552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45938.322008680552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45938.322008680552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45938.322008680552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45938.322008680552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45938.322008680552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45938.322008680552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45938.322008680552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45938.322008680552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45938.322008680552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45938.322008680552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45938.322008680552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45938.322008680552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45938.322008680552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45938.322008680552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45938.322008680552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45938.322008680552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45938.322008680552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45938.322008680552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45938.322008680552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45938.322008680552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45938.322008680552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45938.322008680552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45938.322008680552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45938.322008680552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45938.322008680552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45938.322008680552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45938.322008680552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45938.322008680552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45938.322008680552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45938.322008680552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45938.322008680552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45938.322008680552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45938.322008680552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45938.322008680552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45938.322008680552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45938.322008680552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45938.322008680552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45938.322008680552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45938.322008680552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45938.322008680552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45938.322008680552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45938.322008680552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45938.322008680552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45938.322008680552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45938.322008680552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45938.322008680552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45938.322008680552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45938.322008680552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45938.322008680552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45938.322008680552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45938.322008680552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45938.322008680552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45938.322008680552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45938.322008680552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45938.322008680552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45938.322008680552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45938.322008680552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45938.322008680552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45938.322008680552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45938.322008680552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45938.322008680552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45938.322008680552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45938.322008680552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45938.322008680552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45938.322008680552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45938.322008680552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45938.322008680552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45938.322008680552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45938.322008680552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45938.322008680552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45938.322008680552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45938.322008680552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45938.322008680552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45938.322008680552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45938.322008680552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45938.322008680552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45938.322008680552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45938.322008680552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45938.322008680552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45938.322008680552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45938.322008680552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45938.322008680552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45938.322008680552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45938.322008680552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45938.322008680552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45938.322008680552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45938.322008680552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45938.322008680552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45938.322008680552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45938.322008680552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45938.322008680552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45938.322008680552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45938.322008680552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45938.322008680552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45938.322008680552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45938.322008680552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45938.322008680552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45938.322008680552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45938.322008680552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45938.322008680552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45938.322008680552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45938.322008680552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45938.322008680552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45938.322008680552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45938.322008680552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45938.322008680552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45938.322008680552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45938.322008680552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45938.322008680552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45938.322008680552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45938.322008680552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45938.322008680552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45938.322008680552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45938.322008680552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45938.322008680552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45938.322008680552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45938.322008680552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45938.322008680552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45938.322008680552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45938.322008680552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45938.322008680552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45938.322008680552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45938.322008680552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45938.322008680552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45938.322008680552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45938.322008680552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45938.322008680552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45938.322008680552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45938.322008680552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45938.322008680552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45938.322008680552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45938.322008680552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45938.322008680552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45938.322008680552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45938.322008680552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45938.322008680552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45938.322008680552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45938.322008680552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45938.322008680552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45938.322008680552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45938.322008680552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45938.322008680552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45938.322008680552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45938.322008680552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45938.322008680552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45938.322008680552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45938.322008680552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45938.322008680552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45938.322008680552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45938.322008680552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45938.322008680552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45938.322008680552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45938.322008680552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45938.322008680552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45938.322008680552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45938.322008680552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45938.322008680552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45938.322008680552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45938.322008680552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45938.322008680552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45938.322008680552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45938.322008680552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45938.322008680552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45938.322008680552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45938.322008680552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45938.322008680552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45938.322008680552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45938.322008680552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45938.322008680552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45938.322008680552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45938.322008680552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45938.322008680552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45938.322008680552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45938.322008680552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45938.322008680552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45938.322008680552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45938.322008680552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45938.322008680552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45938.322008680552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45938.322008680552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45938.322008680552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45938.322008680552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45938.322008680552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45938.322008680552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45938.322008680552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45938.322008680552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45938.322008680552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45938.322008680552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45938.322008680552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45938.322008680552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45938.322008680552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45938.322008680552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45938.322008680552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45938.322008680552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45938.322008680552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45938.322008680552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45938.322008680552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45938.322008680552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45938.322008680552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45938.322008680552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45938.322008680552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45938.322008680552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45938.322008680552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45938.322008680552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45938.322008680552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45938.322008680552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45938.322008680552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45938.322008680552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45938.322008680552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45938.322008680552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45938.322008680552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45938.322008680552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45938.322008680552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45938.322008680552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45938.322008680552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45938.322008680552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45938.322008680552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45938.322008680552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45938.322008680552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45938.322008680552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45938.322008680552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45938.322008680552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45938.322008680552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45938.322008680552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45938.322008680552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45938.322008680552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45938.322008680552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45938.322008680552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45938.322008680552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45938.322008680552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45938.322008680552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45938.322008680552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45938.322008680552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45938.322008680552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45938.322008680552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45938.322008680552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45938.322008680552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45938.322008680552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45938.322008680552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45938.322008680552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45938.322008680552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45938.322008680552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45938.322008680552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45938.322008680552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45938.322008680552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45938.322008680552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45938.322008680552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45938.322008680552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45938.322008680552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45938.322008680552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45938.322008680552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45938.322008680552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45938.322008680552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45938.322008680552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45938.322008680552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45938.322008680552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45938.322008680552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45938.322008680552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45938.322008680552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45938.322008680552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45938.322008680552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45938.322008680552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45938.322008680552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45938.322008680552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45938.322008680552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45938.322008680552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45938.322008680552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45938.322008680552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45938.322008680552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45938.322008680552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45938.322008680552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45938.322008680552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45938.322008680552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45938.322008680552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45938.322008680552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45938.322008680552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45938.322008680552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45938.322008680552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45938.322008680552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45938.322008680552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45938.322008680552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45938.322008680552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45938.322008680552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45938.322008680552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45938.322008680552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45938.322008680552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45938.322008680552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45938.322008680552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45938.322008680552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45938.322008680552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45938.322008680552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45938.322008680552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45938.322008680552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45938.322008680552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45938.322008680552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45938.322008680552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45938.322008680552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45938.322008680552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45938.322008680552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45938.322008680552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45938.322008680552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45938.322008680552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45938.322008680552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45938.322008680552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45938.322008680552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45938.322008680552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45938.322008680552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45938.322008680552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45938.322008680552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45938.322008680552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45938.322008680552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45938.322008680552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45938.322008680552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45938.322008680552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45938.322008680552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45938.322008680552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45938.322008680552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45938.322008680552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45938.322008680552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45938.322008680552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45938.322008680552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45938.322008680552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45938.322008680552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45938.322008680552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45938.322008680552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45938.322008680552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45938.322008680552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45938.322008680552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45938.322008680552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45938.322008680552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45938.322008680552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45938.322008680552</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234.84129108795605</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0.64358275462291203</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0.42640682870114688</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45938.322008680552</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0.18450868055515457</v>
      </c>
      <c r="H6" s="136">
        <v>45938.131550925929</v>
      </c>
      <c r="I6" s="132" t="str">
        <f>IFERROR(VLOOKUP(D6,DB!A:F,6,0),"")</f>
        <v>Generator-SG</v>
      </c>
      <c r="J6" s="132" t="str">
        <f>IFERROR(VLOOKUP(D6,DB!A:G,7,0),"")</f>
        <v>Dead</v>
      </c>
      <c r="K6" s="139" t="s">
        <v>39057</v>
      </c>
      <c r="L6" s="134" t="str">
        <f>IFERROR(VLOOKUP(D6,DB!A:I,9,0),"")</f>
        <v>Latis</v>
      </c>
    </row>
    <row r="7" spans="1:16" ht="15" customHeight="1">
      <c r="A7" s="132"/>
      <c r="B7" s="132" t="str">
        <f>IFERROR(VLOOKUP(D7,DB!A:K,11,0),"")</f>
        <v/>
      </c>
      <c r="C7" s="133"/>
      <c r="D7" s="134"/>
      <c r="E7" s="135"/>
      <c r="F7" s="136"/>
      <c r="G7" s="137">
        <f ca="1">IFERROR(NOW()-F7,"")</f>
        <v>45938.322008680552</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45938.322008680552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45938.322008680552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45938.322008680552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45938.322008680552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45938.322008680552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45938.322008680552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45938.322008680552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45938.322008680552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45938.322008680552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45938.322008680552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45938.322008680552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8">
        <f ca="1">IFERROR(NOW()-F19,"")</f>
        <v>45938.322008680552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45938.322008680552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45938.322008680552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45938.322008680552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45938.322008680552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45938.322008680552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45938.322008680552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45938.322008680552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45938.322008680552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45938.322008680552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45938.322008680552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45938.322008680552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45938.322008680552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45938.322008680552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45938.322008680552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45938.322008680552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45938.322008680552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45938.322008680552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45938.322008680552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45938.322008680552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45938.322008680552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45938.322008680552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45938.322008680552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45938.322008680552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45938.322008680552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45938.322008680552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45938.322008680552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45938.322008680552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45938.322008680552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45938.322008680552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45938.322008680552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45938.322008680552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45938.322008680552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45938.322008680552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45938.322008680552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45938.322008680552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45938.322008680552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45938.322008680552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45938.322008680552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45938.322008680552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45938.322008680552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45938.322008680552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45938.322008680552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45938.322008680552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45938.322008680552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45938.322008680552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45938.322008680552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45938.322008680552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45938.322008680552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45938.322008680552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45938.322008680552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45938.322008680552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45938.322008680552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45938.322008680552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45938.322008680552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45938.322008680552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45938.322008680552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45938.322008680552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45938.322008680552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45938.322008680552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45938.322008680552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45938.322008680552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45938.322008680552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45938.322008680552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45938.322008680552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45938.322008680552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45938.322008680552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45938.322008680552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45938.322008680552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45938.322008680552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45938.322008680552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45938.322008680552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45938.322008680552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45938.322008680552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45938.322008680552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45938.322008680552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45938.322008680552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45938.322008680552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45938.322008680552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45938.322008680552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45938.322008680552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45938.322008680552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45938.322008680552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45938.322008680552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45938.322008680552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45938.322008680552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45938.322008680552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45938.322008680552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45938.322008680552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45938.322008680552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45938.322008680552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45938.322008680552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45938.322008680552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45938.322008680552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45938.322008680552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45938.322008680552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45938.322008680552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45938.322008680552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45938.322008680552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45938.322008680552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45938.322008680552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45938.322008680552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45938.322008680552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45938.322008680552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45938.322008680552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45938.322008680552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45938.322008680552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45938.322008680552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45938.322008680552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45938.322008680552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45938.322008680552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45938.322008680552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45938.322008680552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45938.322008680552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45938.322008680552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45938.322008680552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45938.322008680552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45938.322008680552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45938.322008680552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45938.322008680552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45938.322008680552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45938.322008680552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45938.322008680552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45938.322008680552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45938.322008680552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45938.322008680552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45938.322008680552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45938.322008680552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45938.322008680552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45938.322008680552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45938.322008680552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45938.322008680552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45938.322008680552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45938.322008680552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45938.322008680552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45938.322008680552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45938.322008680552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45938.322008680552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45938.322008680552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45938.322008680552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45938.322008680552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45938.322008680552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45938.322008680552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45938.322008680552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45938.322008680552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45938.322008680552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45938.322008680552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45938.322008680552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45938.322008680552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45938.322008680552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45938.322008680552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45938.322008680552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45938.322008680552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45938.322008680552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45938.322008680552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45938.322008680552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45938.322008680552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45938.322008680552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45938.322008680552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45938.322008680552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45938.322008680552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45938.322008680552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45938.322008680552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45938.322008680552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45938.322008680552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45938.322008680552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45938.322008680552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45938.322008680552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45938.322008680552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45938.322008680552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45938.322008680552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45938.322008680552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45938.322008680552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45938.322008680552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45938.322008680552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45938.322008680552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45938.322008680552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45938.322008680552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45938.322008680552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45938.322008680552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45938.322008680552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45938.322008680552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45938.322008680552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45938.322008680552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45938.322008680552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45938.322008680552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45938.322008680552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45938.322008680552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45938.322008680552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45938.322008680552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45938.322008680552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45938.322008680552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45938.322008680552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45938.322008680552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45938.322008680552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45938.322008680552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45938.322008680552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45938.322008680552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45938.322008680552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45938.322008680552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45938.322008680552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45938.322008680552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45938.322008680552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45938.322008680552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45938.322008680552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45938.322008680552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45938.322008680552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45938.322008680552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45938.322008680552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45938.322008680552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45938.322008680552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45938.322008680552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45938.322008680552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45938.322008680552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45938.322008680552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45938.322008680552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45938.322008680552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45938.322008680552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45938.322008680552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45938.322008680552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45938.322008680552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45938.322008680552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45938.322008680552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45938.322008680552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45938.322008680552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45938.322008680552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45938.322008680552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45938.322008680552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45938.322008680552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45938.322008680552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45938.322008680552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45938.322008680552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45938.322008680552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45938.322008680552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45938.322008680552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45938.322008680552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45938.322008680552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45938.322008680552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45938.322008680552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45938.322008680552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45938.322008680552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45938.322008680552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45938.322008680552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45938.322008680552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45938.322008680552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45938.322008680552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45938.322008680552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45938.322008680552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45938.322008680552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45938.322008680552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45938.322008680552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45938.322008680552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45938.322008680552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45938.322008680552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45938.322008680552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45938.322008680552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45938.322008680552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45938.322008680552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45938.322008680552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45938.322008680552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45938.322008680552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45938.322008680552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45938.322008680552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45938.322008680552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45938.322008680552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45938.322008680552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45938.322008680552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45938.322008680552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45938.322008680552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45938.322008680552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45938.322008680552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45938.322008680552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45938.322008680552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45938.322008680552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45938.322008680552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45938.322008680552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45938.322008680552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45938.322008680552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45938.322008680552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45938.322008680552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45938.322008680552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45938.322008680552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45938.322008680552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45938.322008680552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45938.322008680552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45938.322008680552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45938.322008680552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45938.322008680552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45938.322008680552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45938.322008680552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45938.322008680552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45938.322008680552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45938.322008680552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45938.322008680552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45938.322008680552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45938.322008680552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45938.322008680552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45938.322008680552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45938.322008680552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45938.322008680552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45938.322008680552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45938.322008680552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45938.322008680552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45938.322008680552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45938.322008680552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45938.322008680552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45938.322008680552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45938.322008680552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45938.322008680552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45938.322008680552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45938.322008680552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45938.322008680552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45938.322008680552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45938.322008680552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45938.322008680552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45938.322008680552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45938.322008680552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45938.322008680552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45938.322008680552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45938.322008680552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45938.322008680552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45938.322008680552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45938.322008680552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45938.322008680552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45938.322008680552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45938.322008680552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45938.322008680552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45938.322008680552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45938.322008680552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45938.322008680552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45938.322008680552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45938.322008680552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45938.322008680552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45938.322008680552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45938.322008680552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45938.322008680552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45938.322008680552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45938.322008680552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45938.322008680552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45938.322008680552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45938.322008680552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45938.322008680552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45938.322008680552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45938.322008680552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45938.322008680552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45938.322008680552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45938.322008680552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45938.322008680552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45938.322008680552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45938.322008680552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45938.322008680552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45938.322008680552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45938.322008680552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45938.322008680552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45938.322008680552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45938.322008680552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45938.322008680552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45938.322008680552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45938.322008680552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45938.322008680552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45938.322008680552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45938.322008680552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45938.322008680552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45938.322008680552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45938.322008680552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45938.322008680552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45938.322008680552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45938.322008680552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45938.322008680552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45938.322008680552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45938.322008680552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45938.322008680552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45938.322008680552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45938.322008680552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45938.322008680552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45938.322008680552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45938.322008680552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45938.322008680552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45938.322008680552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45938.322008680552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45938.322008680552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45938.322008680552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45938.322008680552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45938.322008680552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45938.322008680552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45938.322008680552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45938.322008680552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45938.322008680552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45938.322008680552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45938.322008680552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45938.322008680552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45938.322008680552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45938.322008680552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45938.322008680552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45938.322008680552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45938.322008680552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45938.322008680552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45938.322008680552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45938.322008680552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45938.322008680552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45938.322008680552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45938.322008680552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45938.322008680552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45938.322008680552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45938.322008680552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45938.322008680552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45938.322008680552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45938.322008680552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45938.322008680552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45938.322008680552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45938.322008680552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45938.322008680552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45938.322008680552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45938.322008680552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45938.322008680552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45938.322008680552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45938.322008680552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45938.322008680552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45938.322008680552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45938.322008680552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45938.322008680552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45938.322008680552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45938.322008680552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45938.322008680552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45938.322008680552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45938.322008680552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45938.322008680552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45938.322008680552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45938.322008680552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45938.322008680552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45938.322008680552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45938.322008680552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45938.322008680552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45938.322008680552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45938.322008680552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45938.322008680552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45938.322008680552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45938.322008680552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45938.322008680552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45938.322008680552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45938.322008680552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45938.322008680552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45938.322008680552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45938.322008680552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45938.322008680552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45938.322008680552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45938.322008680552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45938.322008680552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45938.322008680552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45938.322008680552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45938.322008680552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45938.322008680552</v>
      </c>
      <c r="H470" s="136"/>
      <c r="I470" s="132" t="str">
        <f>IFERROR(VLOOKUP(D470,DB!A:F,6,0),"")</f>
        <v/>
      </c>
      <c r="J470" s="132" t="str">
        <f>IFERROR(VLOOKUP(D470,DB!A:G,7,0),"")</f>
        <v/>
      </c>
      <c r="K470" s="139"/>
      <c r="L470" s="134" t="str">
        <f>IFERROR(VLOOKUP(D470,DB!A:I,9,0),"")</f>
        <v/>
      </c>
    </row>
    <row r="471" spans="1:12" ht="15" customHeight="1">
      <c r="A471" s="140"/>
      <c r="B471" s="140" t="str">
        <f>IFERROR(VLOOKUP(D471,DB!A:K,11,0),"")</f>
        <v/>
      </c>
      <c r="C471" s="141"/>
      <c r="D471" s="142"/>
      <c r="E471" s="143"/>
      <c r="F471" s="144"/>
      <c r="G471" s="145">
        <f ca="1">IFERROR(NOW()-F471,"")</f>
        <v>45938.322008680552</v>
      </c>
      <c r="H471" s="144"/>
      <c r="I471" s="140" t="str">
        <f>IFERROR(VLOOKUP(D471,DB!A:F,6,0),"")</f>
        <v/>
      </c>
      <c r="J471" s="140" t="str">
        <f>IFERROR(VLOOKUP(D471,DB!A:G,7,0),"")</f>
        <v/>
      </c>
      <c r="K471" s="146"/>
      <c r="L471" s="142" t="str">
        <f>IFERROR(VLOOKUP(D471,DB!A:I,9,0),"")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39">
        <f t="shared" ref="G2" ca="1" si="0">IFERROR(NOW()-F2,"-")</f>
        <v>46.489948495363933</v>
      </c>
      <c r="H2" s="38">
        <v>45891.790393518517</v>
      </c>
      <c r="I2" s="37" t="str">
        <f>IFERROR(VLOOKUP(D2,DB!A:F,6,0),"")</f>
        <v>Generator-SG</v>
      </c>
      <c r="J2" s="37" t="str">
        <f>IFERROR(VLOOKUP(D2,DB!A:G,7,0),"")</f>
        <v>Vandalized</v>
      </c>
      <c r="K2" s="37" t="s">
        <v>39062</v>
      </c>
      <c r="L2" s="37" t="str">
        <f>IFERROR(VLOOKUP(D2,DB!A:I,9,0),"")</f>
        <v>Latis</v>
      </c>
      <c r="M2" s="128"/>
    </row>
    <row r="3" spans="1:13" ht="30.75">
      <c r="A3" s="37" t="s">
        <v>39063</v>
      </c>
      <c r="B3" s="37" t="str">
        <f>IFERROR(VLOOKUP(D3,DB!A:K,11,0),"")</f>
        <v>R5</v>
      </c>
      <c r="C3" s="37">
        <v>1</v>
      </c>
      <c r="D3" s="37" t="s">
        <v>31295</v>
      </c>
      <c r="E3" s="37" t="s">
        <v>39043</v>
      </c>
      <c r="F3" s="38">
        <v>45926.188877314817</v>
      </c>
      <c r="G3" s="39">
        <f ca="1">IFERROR(NOW()-F3,"-")</f>
        <v>12.133131365735608</v>
      </c>
      <c r="H3" s="38">
        <v>45926.158159722225</v>
      </c>
      <c r="I3" s="37" t="str">
        <f>IFERROR(VLOOKUP(D3,DB!A:F,6,0),"")</f>
        <v>SCECO</v>
      </c>
      <c r="J3" s="37" t="str">
        <f>IFERROR(VLOOKUP(D3,DB!A:G,7,0),"")</f>
        <v>Good</v>
      </c>
      <c r="K3" s="37" t="s">
        <v>39064</v>
      </c>
      <c r="L3" s="37" t="str">
        <f>IFERROR(VLOOKUP(D3,DB!A:I,9,0),"")</f>
        <v>Latis</v>
      </c>
      <c r="M3" s="128"/>
    </row>
    <row r="4" spans="1:13" ht="30.75">
      <c r="A4" s="37" t="s">
        <v>39065</v>
      </c>
      <c r="B4" s="37" t="str">
        <f>IFERROR(VLOOKUP(D4,DB!A:K,11,0),"")</f>
        <v>R5</v>
      </c>
      <c r="C4" s="37">
        <v>1</v>
      </c>
      <c r="D4" s="37" t="s">
        <v>31519</v>
      </c>
      <c r="E4" s="37" t="s">
        <v>39043</v>
      </c>
      <c r="F4" s="38">
        <v>45937.848715277774</v>
      </c>
      <c r="G4" s="39">
        <f ca="1">IFERROR(NOW()-F4,"-")</f>
        <v>0.47329340277792653</v>
      </c>
      <c r="H4" s="38">
        <v>45937.57917824074</v>
      </c>
      <c r="I4" s="37" t="str">
        <f>IFERROR(VLOOKUP(D4,DB!A:F,6,0),"")</f>
        <v>SCECO</v>
      </c>
      <c r="J4" s="37" t="str">
        <f>IFERROR(VLOOKUP(D4,DB!A:G,7,0),"")</f>
        <v>No BB Design</v>
      </c>
      <c r="K4" s="37" t="s">
        <v>39066</v>
      </c>
      <c r="L4" s="37" t="str">
        <f>IFERROR(VLOOKUP(D4,DB!A:I,9,0),"")</f>
        <v>Latis</v>
      </c>
      <c r="M4" s="128"/>
    </row>
    <row r="5" spans="1:13" ht="15">
      <c r="A5" s="37" t="s">
        <v>39067</v>
      </c>
      <c r="B5" s="37" t="str">
        <f>IFERROR(VLOOKUP(D5,DB!A:K,11,0),"")</f>
        <v>R5</v>
      </c>
      <c r="C5" s="37">
        <v>6</v>
      </c>
      <c r="D5" s="37" t="s">
        <v>37358</v>
      </c>
      <c r="E5" s="37" t="s">
        <v>38964</v>
      </c>
      <c r="F5" s="38">
        <v>45937.987083333333</v>
      </c>
      <c r="G5" s="39">
        <f ca="1">IFERROR(NOW()-F5,"-")</f>
        <v>0.33492534721881384</v>
      </c>
      <c r="H5" s="38">
        <v>45937.842569444445</v>
      </c>
      <c r="I5" s="37" t="str">
        <f>IFERROR(VLOOKUP(D5,DB!A:F,6,0),"")</f>
        <v>Generator-DG</v>
      </c>
      <c r="J5" s="37" t="str">
        <f>IFERROR(VLOOKUP(D5,DB!A:G,7,0),"")</f>
        <v>Good</v>
      </c>
      <c r="K5" s="37" t="s">
        <v>39068</v>
      </c>
      <c r="L5" s="37" t="str">
        <f>IFERROR(VLOOKUP(D5,DB!A:I,9,0),"")</f>
        <v>Latis</v>
      </c>
      <c r="M5" s="128"/>
    </row>
    <row r="6" spans="1:13" ht="30.75">
      <c r="A6" s="37" t="s">
        <v>39069</v>
      </c>
      <c r="B6" s="37" t="str">
        <f>IFERROR(VLOOKUP(D6,DB!A:K,11,0),"")</f>
        <v>R5</v>
      </c>
      <c r="C6" s="37">
        <v>1</v>
      </c>
      <c r="D6" s="37" t="s">
        <v>29760</v>
      </c>
      <c r="E6" s="37" t="s">
        <v>38964</v>
      </c>
      <c r="F6" s="38">
        <v>45938.14398148148</v>
      </c>
      <c r="G6" s="39">
        <f ca="1">IFERROR(NOW()-F6,"-")</f>
        <v>0.17802719907194842</v>
      </c>
      <c r="H6" s="38">
        <v>45937.893564814818</v>
      </c>
      <c r="I6" s="37" t="str">
        <f>IFERROR(VLOOKUP(D6,DB!A:F,6,0),"")</f>
        <v>SCECO</v>
      </c>
      <c r="J6" s="37" t="str">
        <f>IFERROR(VLOOKUP(D6,DB!A:G,7,0),"")</f>
        <v>Dead</v>
      </c>
      <c r="K6" s="37" t="s">
        <v>39070</v>
      </c>
      <c r="L6" s="37" t="str">
        <f>IFERROR(VLOOKUP(D6,DB!A:I,9,0),"")</f>
        <v>Latis</v>
      </c>
      <c r="M6" s="128"/>
    </row>
    <row r="7" spans="1:13" ht="15">
      <c r="A7" s="37"/>
      <c r="B7" s="37" t="str">
        <f>IFERROR(VLOOKUP(D7,DB!A:K,11,0),"")</f>
        <v/>
      </c>
      <c r="C7" s="37"/>
      <c r="D7" s="37"/>
      <c r="E7" s="37"/>
      <c r="F7" s="38"/>
      <c r="G7" s="39">
        <f ca="1">IFERROR(NOW()-F7,"-")</f>
        <v>45938.322008680552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45938.322008680552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45938.322008680552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45938.322008680552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45938.322008680552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45938.322008680552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45938.322008680552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45938.322008680552</v>
      </c>
      <c r="H14" s="38"/>
      <c r="I14" s="37" t="str">
        <f>IFERROR(VLOOKUP(D14,DB!A:F,6,0),"")</f>
        <v/>
      </c>
      <c r="J14" s="37" t="str">
        <f>IFERROR(VLOOKUP(D14,DB!A:G,7,0),"")</f>
        <v/>
      </c>
      <c r="K14" s="37"/>
      <c r="L14" s="37" t="str">
        <f>IFERROR(VLOOKUP(D14,DB!A:I,9,0),"")</f>
        <v/>
      </c>
      <c r="M14" s="128"/>
    </row>
    <row r="15" spans="1:13" ht="15">
      <c r="A15" s="84"/>
      <c r="B15" s="84" t="str">
        <f>IFERROR(VLOOKUP(D15,DB!A:K,11,0),"")</f>
        <v/>
      </c>
      <c r="C15" s="84"/>
      <c r="D15" s="84"/>
      <c r="E15" s="84"/>
      <c r="F15" s="126"/>
      <c r="G15" s="127">
        <f ca="1">IFERROR(NOW()-F15,"-")</f>
        <v>45938.322008680552</v>
      </c>
      <c r="H15" s="126"/>
      <c r="I15" s="84" t="str">
        <f>IFERROR(VLOOKUP(D15,DB!A:F,6,0),"")</f>
        <v/>
      </c>
      <c r="J15" s="84" t="str">
        <f>IFERROR(VLOOKUP(D15,DB!A:G,7,0),"")</f>
        <v/>
      </c>
      <c r="K15" s="84"/>
      <c r="L15" s="84" t="str">
        <f>IFERROR(VLOOKUP(D15,DB!A:I,9,0),"")</f>
        <v/>
      </c>
      <c r="M15" s="128"/>
    </row>
    <row r="16" spans="1:13" ht="15">
      <c r="A16" s="84"/>
      <c r="B16" s="84" t="str">
        <f>IFERROR(VLOOKUP(D16,DB!A:K,11,0),"")</f>
        <v/>
      </c>
      <c r="C16" s="84"/>
      <c r="D16" s="84"/>
      <c r="E16" s="84"/>
      <c r="F16" s="126"/>
      <c r="G16" s="127">
        <f ca="1">IFERROR(NOW()-F16,"-")</f>
        <v>45938.322008680552</v>
      </c>
      <c r="H16" s="126"/>
      <c r="I16" s="84" t="str">
        <f>IFERROR(VLOOKUP(D16,DB!A:F,6,0),"")</f>
        <v/>
      </c>
      <c r="J16" s="84" t="str">
        <f>IFERROR(VLOOKUP(D16,DB!A:G,7,0),"")</f>
        <v/>
      </c>
      <c r="K16" s="84"/>
      <c r="L16" s="84" t="str">
        <f>IFERROR(VLOOKUP(D16,DB!A:I,9,0),"")</f>
        <v/>
      </c>
    </row>
    <row r="17" spans="1:12" ht="15">
      <c r="A17" s="37"/>
      <c r="B17" s="37" t="str">
        <f>IFERROR(VLOOKUP(D17,DB!A:K,11,0),"")</f>
        <v/>
      </c>
      <c r="C17" s="37"/>
      <c r="D17" s="37"/>
      <c r="E17" s="37"/>
      <c r="F17" s="38"/>
      <c r="G17" s="39">
        <f ca="1">IFERROR(NOW()-F17,"-")</f>
        <v>45938.322008680552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45938.322008680552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45938.322008680552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45938.322008680552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45938.322008680552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45938.322008680552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45938.322008680552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45938.322008680552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45938.322008680552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45938.322008680552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45938.322008680552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45938.322008680552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45938.322008680552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45938.322008680552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45938.322008680552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45938.322008680552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45938.322008680552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45938.322008680552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45938.322008680552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45938.322008680552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45938.322008680552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45938.322008680552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45938.322008680552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45938.322008680552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45938.322008680552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45938.322008680552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45938.322008680552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45938.322008680552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45938.322008680552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45938.322008680552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45938.322008680552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45938.322008680552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45938.322008680552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45938.322008680552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45938.322008680552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45938.322008680552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45938.322008680552</v>
      </c>
      <c r="H53" s="38"/>
      <c r="I53" s="37" t="str">
        <f>IFERROR(VLOOKUP(D53,DB!A:F,6,0),"")</f>
        <v/>
      </c>
      <c r="J53" s="37" t="str">
        <f>IFERROR(VLOOKUP(D53,DB!A:G,7,0),"")</f>
        <v/>
      </c>
      <c r="K53" s="37"/>
      <c r="L53" s="37" t="str">
        <f>IFERROR(VLOOKUP(D53,DB!A:I,9,0),"")</f>
        <v/>
      </c>
    </row>
    <row r="54" spans="1:12" ht="15">
      <c r="A54" s="84"/>
      <c r="B54" s="84" t="str">
        <f>IFERROR(VLOOKUP(D54,DB!A:K,11,0),"")</f>
        <v/>
      </c>
      <c r="C54" s="84"/>
      <c r="D54" s="84"/>
      <c r="E54" s="84"/>
      <c r="F54" s="126"/>
      <c r="G54" s="127">
        <f ca="1">IFERROR(NOW()-F54,"-")</f>
        <v>45938.322008680552</v>
      </c>
      <c r="H54" s="126"/>
      <c r="I54" s="84" t="str">
        <f>IFERROR(VLOOKUP(D54,DB!A:F,6,0),"")</f>
        <v/>
      </c>
      <c r="J54" s="84" t="str">
        <f>IFERROR(VLOOKUP(D54,DB!A:G,7,0),"")</f>
        <v/>
      </c>
      <c r="K54" s="84"/>
      <c r="L54" s="84" t="str">
        <f>IFERROR(VLOOKUP(D54,DB!A:I,9,0),"")</f>
        <v/>
      </c>
    </row>
    <row r="55" spans="1:12" ht="15">
      <c r="A55" s="37"/>
      <c r="B55" s="37" t="str">
        <f>IFERROR(VLOOKUP(D55,DB!A:K,11,0),"")</f>
        <v/>
      </c>
      <c r="C55" s="37"/>
      <c r="D55" s="37"/>
      <c r="E55" s="37"/>
      <c r="F55" s="38"/>
      <c r="G55" s="39">
        <f ca="1">IFERROR(NOW()-F55,"-")</f>
        <v>45938.322008680552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45938.322008680552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45938.322008680552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45938.322008680552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45938.322008680552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45938.322008680552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45938.322008680552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45938.322008680552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45938.322008680552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45938.322008680552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45938.322008680552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45938.322008680552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45938.322008680552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45938.322008680552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45938.322008680552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45938.322008680552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45938.322008680552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45938.322008680552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45938.322008680552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45938.322008680552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45938.322008680552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45938.322008680552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45938.322008680552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45938.322008680552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45938.322008680552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45938.322008680552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45938.322008680552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45938.322008680552</v>
      </c>
      <c r="H82" s="38"/>
      <c r="I82" s="37" t="str">
        <f>IFERROR(VLOOKUP(D82,DB!A:F,6,0),"")</f>
        <v/>
      </c>
      <c r="J82" s="37" t="str">
        <f>IFERROR(VLOOKUP(D82,DB!A:G,7,0),"")</f>
        <v/>
      </c>
      <c r="K82" s="37"/>
      <c r="L82" s="37" t="str">
        <f>IFERROR(VLOOKUP(D82,DB!A:I,9,0),"")</f>
        <v/>
      </c>
    </row>
    <row r="83" spans="1:12" ht="15">
      <c r="A83" s="84"/>
      <c r="B83" s="84" t="str">
        <f>IFERROR(VLOOKUP(D83,DB!A:K,11,0),"")</f>
        <v/>
      </c>
      <c r="C83" s="84"/>
      <c r="D83" s="84"/>
      <c r="E83" s="84"/>
      <c r="F83" s="126"/>
      <c r="G83" s="127">
        <f ca="1">IFERROR(NOW()-F83,"-")</f>
        <v>45938.322008680552</v>
      </c>
      <c r="H83" s="126"/>
      <c r="I83" s="84" t="str">
        <f>IFERROR(VLOOKUP(D83,DB!A:F,6,0),"")</f>
        <v/>
      </c>
      <c r="J83" s="84" t="str">
        <f>IFERROR(VLOOKUP(D83,DB!A:G,7,0),"")</f>
        <v/>
      </c>
      <c r="K83" s="84"/>
      <c r="L83" s="84" t="str">
        <f>IFERROR(VLOOKUP(D83,DB!A:I,9,0),"")</f>
        <v/>
      </c>
    </row>
    <row r="84" spans="1:12" ht="15">
      <c r="A84" s="37"/>
      <c r="B84" s="37" t="str">
        <f>IFERROR(VLOOKUP(D84,DB!A:K,11,0),"")</f>
        <v/>
      </c>
      <c r="C84" s="37"/>
      <c r="D84" s="37"/>
      <c r="E84" s="37"/>
      <c r="F84" s="38"/>
      <c r="G84" s="39">
        <f ca="1">IFERROR(NOW()-F84,"-")</f>
        <v>45938.322008680552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45938.322008680552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45938.322008680552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45938.322008680552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45938.322008680552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45938.322008680552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45938.322008680552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45938.322008680552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45938.322008680552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45938.322008680552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45938.322008680552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45938.322008680552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45938.322008680552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45938.322008680552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45938.322008680552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45938.322008680552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45938.322008680552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45938.322008680552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45938.322008680552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45938.322008680552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45938.322008680552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45938.322008680552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45938.322008680552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45938.322008680552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45938.322008680552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45938.322008680552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45938.322008680552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45938.322008680552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45938.322008680552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45938.322008680552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45938.322008680552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45938.322008680552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45938.322008680552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45938.322008680552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45938.322008680552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45938.322008680552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45938.322008680552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45938.322008680552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45938.322008680552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45938.322008680552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45938.322008680552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45938.322008680552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45938.322008680552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45938.322008680552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45938.322008680552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45938.322008680552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45938.322008680552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45938.322008680552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45938.322008680552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45938.322008680552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45938.322008680552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45938.322008680552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45938.322008680552</v>
      </c>
      <c r="H136" s="38"/>
      <c r="I136" s="37" t="str">
        <f>IFERROR(VLOOKUP(D136,DB!A:F,6,0),"")</f>
        <v/>
      </c>
      <c r="J136" s="37" t="str">
        <f>IFERROR(VLOOKUP(D136,DB!A:G,7,0),"")</f>
        <v/>
      </c>
      <c r="K136" s="37"/>
      <c r="L136" s="37" t="str">
        <f>IFERROR(VLOOKUP(D136,DB!A:I,9,0),"")</f>
        <v/>
      </c>
    </row>
    <row r="137" spans="1:12" ht="15">
      <c r="A137" s="84"/>
      <c r="B137" s="84" t="str">
        <f>IFERROR(VLOOKUP(D137,DB!A:K,11,0),"")</f>
        <v/>
      </c>
      <c r="C137" s="84"/>
      <c r="D137" s="84"/>
      <c r="E137" s="84"/>
      <c r="F137" s="126"/>
      <c r="G137" s="127">
        <f ca="1">IFERROR(NOW()-F137,"-")</f>
        <v>45938.322008680552</v>
      </c>
      <c r="H137" s="126"/>
      <c r="I137" s="84" t="str">
        <f>IFERROR(VLOOKUP(D137,DB!A:F,6,0),"")</f>
        <v/>
      </c>
      <c r="J137" s="84" t="str">
        <f>IFERROR(VLOOKUP(D137,DB!A:G,7,0),"")</f>
        <v/>
      </c>
      <c r="K137" s="84"/>
      <c r="L137" s="84" t="str">
        <f>IFERROR(VLOOKUP(D137,DB!A:I,9,0),"")</f>
        <v/>
      </c>
    </row>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7" ht="15"/>
    <row r="408" ht="15"/>
    <row r="409" ht="15"/>
    <row r="410" ht="15"/>
    <row r="411" ht="15"/>
    <row r="412"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7" ht="15"/>
    <row r="468" ht="15"/>
    <row r="469" ht="15"/>
    <row r="472" ht="15"/>
    <row r="473" ht="15"/>
    <row r="474" ht="15"/>
    <row r="475"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7" ht="15"/>
    <row r="788" ht="15"/>
    <row r="789" ht="15"/>
    <row r="790" ht="15"/>
    <row r="791" ht="15"/>
    <row r="792" ht="15"/>
    <row r="796" ht="15"/>
    <row r="797" ht="15"/>
    <row r="807" ht="15"/>
    <row r="812" ht="15"/>
    <row r="823" ht="15"/>
    <row r="824" ht="15"/>
    <row r="831" ht="15"/>
    <row r="832" ht="15"/>
    <row r="836" ht="15"/>
    <row r="837" ht="15"/>
    <row r="838" ht="15"/>
    <row r="845" ht="15"/>
    <row r="846" ht="15"/>
    <row r="847" ht="15"/>
    <row r="848" ht="15"/>
    <row r="850" ht="15"/>
    <row r="851" ht="15"/>
    <row r="852" ht="15"/>
    <row r="855" ht="15"/>
    <row r="856" ht="15"/>
    <row r="857" ht="15"/>
    <row r="858" ht="15"/>
    <row r="860" ht="15"/>
    <row r="861" ht="15"/>
    <row r="862" ht="15"/>
    <row r="863" ht="15"/>
    <row r="864" ht="15"/>
    <row r="865" ht="15"/>
    <row r="867" ht="15"/>
    <row r="868" ht="15"/>
    <row r="870" ht="15"/>
    <row r="871" ht="15"/>
    <row r="873" ht="15"/>
    <row r="874" ht="15"/>
    <row r="875" ht="15"/>
    <row r="877" ht="15"/>
    <row r="878" ht="15"/>
    <row r="879" ht="15"/>
    <row r="880" ht="15"/>
    <row r="881" ht="15"/>
    <row r="885" ht="15"/>
    <row r="886" ht="15"/>
    <row r="887" ht="15"/>
    <row r="888" ht="15"/>
    <row r="891" ht="15"/>
    <row r="892" ht="15"/>
    <row r="895" ht="15"/>
    <row r="936" ht="15"/>
    <row r="937" ht="15"/>
    <row r="940" ht="15"/>
    <row r="941" ht="15"/>
    <row r="948" ht="15"/>
    <row r="949" ht="15"/>
    <row r="952" ht="15"/>
    <row r="954" ht="15"/>
    <row r="956" ht="15"/>
    <row r="957" ht="15"/>
    <row r="958" ht="15"/>
    <row r="961" ht="15"/>
    <row r="962" ht="15"/>
    <row r="964" ht="15"/>
    <row r="967" ht="15"/>
    <row r="968" ht="15"/>
    <row r="970" ht="15"/>
    <row r="971" ht="15"/>
    <row r="972" ht="15"/>
    <row r="973" ht="15"/>
    <row r="974" ht="15"/>
    <row r="977" ht="15"/>
    <row r="978" ht="15"/>
    <row r="979" ht="15"/>
    <row r="980" ht="15"/>
    <row r="981" ht="15"/>
    <row r="982" ht="15"/>
    <row r="984" ht="15"/>
    <row r="986" ht="15"/>
    <row r="988" ht="15"/>
    <row r="989" ht="15"/>
    <row r="990" ht="15"/>
    <row r="992" ht="15"/>
    <row r="993" ht="15"/>
    <row r="994" ht="15"/>
    <row r="995" ht="15"/>
    <row r="996" ht="15"/>
    <row r="997" ht="15"/>
    <row r="998" ht="15"/>
    <row r="1000" ht="15"/>
    <row r="1001" ht="15"/>
    <row r="1002" ht="15"/>
    <row r="1007" ht="15"/>
    <row r="1008" ht="15"/>
    <row r="1012" ht="15"/>
    <row r="1013" ht="15"/>
    <row r="1014" ht="15"/>
    <row r="1017" ht="15"/>
    <row r="1019" ht="15"/>
    <row r="1023" ht="15"/>
    <row r="1027" ht="15"/>
    <row r="1033" ht="15"/>
    <row r="1034" ht="15"/>
    <row r="1036" ht="15"/>
    <row r="1037" ht="15"/>
    <row r="1039" ht="15"/>
    <row r="1042" ht="15"/>
    <row r="1043" ht="15"/>
    <row r="1045" ht="15"/>
    <row r="1047" ht="15"/>
    <row r="1049" ht="15"/>
    <row r="1051" ht="15"/>
    <row r="1052" ht="15"/>
    <row r="1053" ht="15"/>
    <row r="1055" ht="15"/>
    <row r="1056" ht="15"/>
    <row r="1057" ht="15"/>
    <row r="1058" ht="15"/>
    <row r="1061" ht="15"/>
    <row r="1235" ht="15"/>
    <row r="1236" ht="15"/>
    <row r="1246" ht="15"/>
    <row r="1247" ht="15"/>
    <row r="1248" ht="15"/>
    <row r="1254" ht="15"/>
    <row r="1255" ht="15"/>
    <row r="1256" ht="15"/>
    <row r="1257" ht="15"/>
    <row r="1259" ht="15"/>
    <row r="1262" ht="15"/>
    <row r="1263" ht="15"/>
    <row r="1264" ht="15"/>
    <row r="1265" ht="15"/>
    <row r="1267" ht="15"/>
    <row r="1268" ht="15"/>
    <row r="1270" ht="15"/>
    <row r="1271" ht="15"/>
    <row r="1272" ht="15"/>
    <row r="1273" ht="15"/>
    <row r="1275" ht="15"/>
    <row r="1276" ht="15"/>
    <row r="1277" ht="15"/>
    <row r="1280" ht="15"/>
    <row r="1281" ht="15"/>
    <row r="1284" ht="15"/>
    <row r="1285" ht="15"/>
    <row r="1286" ht="15"/>
    <row r="1287" ht="15"/>
    <row r="1288" ht="15"/>
    <row r="1289" ht="15"/>
    <row r="1290" ht="15"/>
    <row r="1291" ht="15"/>
    <row r="1293" ht="15"/>
    <row r="1295" ht="15"/>
    <row r="1296" ht="15"/>
    <row r="1297" ht="15"/>
    <row r="1300" ht="15"/>
    <row r="1310" ht="15"/>
    <row r="1313" ht="15"/>
    <row r="1314" ht="15"/>
    <row r="1318" ht="15"/>
    <row r="1322" ht="15"/>
    <row r="1325" ht="15"/>
    <row r="1327" ht="15"/>
    <row r="1328" ht="15"/>
    <row r="1331" ht="15"/>
    <row r="1333" ht="15"/>
    <row r="1336" ht="15"/>
    <row r="1337" ht="15"/>
    <row r="1338" ht="15"/>
    <row r="1340" ht="15"/>
    <row r="1342" ht="15"/>
    <row r="1343" ht="15"/>
    <row r="1344" ht="15"/>
    <row r="1348" ht="15"/>
    <row r="1349" ht="15"/>
    <row r="1350" ht="15"/>
    <row r="1352" ht="15"/>
    <row r="1353" ht="15"/>
    <row r="1354" ht="15"/>
    <row r="1355" ht="15"/>
    <row r="1357" ht="15"/>
    <row r="1368" ht="15"/>
    <row r="1370" ht="15"/>
    <row r="1371"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39071</v>
      </c>
      <c r="B2" s="112" t="s">
        <v>5398</v>
      </c>
      <c r="C2" s="129">
        <v>1</v>
      </c>
      <c r="D2" s="112" t="s">
        <v>34463</v>
      </c>
      <c r="E2" s="129" t="s">
        <v>39072</v>
      </c>
      <c r="F2" s="130">
        <v>45926.772847222222</v>
      </c>
      <c r="G2" s="81">
        <f ca="1">IFERROR(NOW()-F2,"-")</f>
        <v>11.549161458329763</v>
      </c>
      <c r="H2" s="131">
        <v>45927.449074074102</v>
      </c>
      <c r="I2" s="112" t="str">
        <f>IFERROR(VLOOKUP(D2,DB!A:F,6,0),"")</f>
        <v>SCECO</v>
      </c>
      <c r="J2" s="112" t="str">
        <f>IFERROR(VLOOKUP(D2,DB!A:G,7,0),"")</f>
        <v>Weak</v>
      </c>
      <c r="K2" s="129" t="s">
        <v>39073</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45938.322008680552</v>
      </c>
      <c r="H3" s="131">
        <v>45927.987534722219</v>
      </c>
      <c r="I3" s="112" t="str">
        <f>IFERROR(VLOOKUP(D3,DB!A:F,6,0),"")</f>
        <v>SCECO</v>
      </c>
      <c r="J3" s="112" t="str">
        <f>IFERROR(VLOOKUP(D3,DB!A:G,7,0),"")</f>
        <v>Vandalized</v>
      </c>
      <c r="K3" s="129" t="s">
        <v>39074</v>
      </c>
      <c r="L3" s="118" t="str">
        <f>IFERROR(VLOOKUP(D3,DB!A:I,9,0),"")</f>
        <v>Latis</v>
      </c>
    </row>
    <row r="4" spans="1:16383" ht="31.5" customHeight="1">
      <c r="A4" s="129" t="s">
        <v>39075</v>
      </c>
      <c r="B4" s="112" t="s">
        <v>5398</v>
      </c>
      <c r="C4" s="129">
        <v>1</v>
      </c>
      <c r="D4" s="112" t="s">
        <v>32861</v>
      </c>
      <c r="E4" s="129" t="s">
        <v>39072</v>
      </c>
      <c r="F4" s="130">
        <v>45933.880972222221</v>
      </c>
      <c r="G4" s="81">
        <f ca="1">IFERROR(NOW()-F4,"-")</f>
        <v>4.4410364583309274</v>
      </c>
      <c r="H4" s="131">
        <v>45929.455266203702</v>
      </c>
      <c r="I4" s="112" t="str">
        <f>IFERROR(VLOOKUP(D4,DB!A:F,6,0),"")</f>
        <v>SCECO</v>
      </c>
      <c r="J4" s="112" t="str">
        <f>IFERROR(VLOOKUP(D4,DB!A:G,7,0),"")</f>
        <v>In progress</v>
      </c>
      <c r="K4" s="129" t="s">
        <v>39073</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39076</v>
      </c>
      <c r="B5" s="112" t="s">
        <v>5398</v>
      </c>
      <c r="C5" s="129">
        <v>1</v>
      </c>
      <c r="D5" s="112" t="s">
        <v>33408</v>
      </c>
      <c r="E5" s="129" t="s">
        <v>38964</v>
      </c>
      <c r="F5" s="130">
        <v>45934.942245370374</v>
      </c>
      <c r="G5" s="81">
        <f ca="1">IFERROR(NOW()-F5,"-")</f>
        <v>3.3797633101785323</v>
      </c>
      <c r="H5" s="131">
        <v>45934.470231481479</v>
      </c>
      <c r="I5" s="112" t="str">
        <f>IFERROR(VLOOKUP(D5,DB!A:F,6,0),"")</f>
        <v>SCECO</v>
      </c>
      <c r="J5" s="112" t="str">
        <f>IFERROR(VLOOKUP(D5,DB!A:G,7,0),"")</f>
        <v>Dead</v>
      </c>
      <c r="K5" s="129" t="s">
        <v>39073</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39077</v>
      </c>
      <c r="B6" s="112" t="str">
        <f>IFERROR(VLOOKUP(D6,DB!A:K,11,0),"")</f>
        <v>R6</v>
      </c>
      <c r="C6" s="114">
        <v>1</v>
      </c>
      <c r="D6" s="112" t="s">
        <v>33684</v>
      </c>
      <c r="E6" s="129" t="s">
        <v>39072</v>
      </c>
      <c r="F6" s="116">
        <v>45937.809027777781</v>
      </c>
      <c r="G6" s="81">
        <f ca="1">IFERROR(NOW()-F6,"-")</f>
        <v>0.51298090277123265</v>
      </c>
      <c r="H6" s="116">
        <v>45937.667847222219</v>
      </c>
      <c r="I6" s="112" t="str">
        <f>IFERROR(VLOOKUP(D6,DB!A:F,6,0),"")</f>
        <v>SCECO</v>
      </c>
      <c r="J6" s="112" t="str">
        <f>IFERROR(VLOOKUP(D6,DB!A:G,7,0),"")</f>
        <v>Weak</v>
      </c>
      <c r="K6" s="117" t="s">
        <v>39078</v>
      </c>
      <c r="L6" s="118" t="str">
        <f>IFERROR(VLOOKUP(D6,DB!A:I,9,0),"")</f>
        <v>Latis</v>
      </c>
    </row>
    <row r="7" spans="1:16383" ht="31.5" customHeight="1">
      <c r="A7" s="113"/>
      <c r="B7" s="112" t="str">
        <f>IFERROR(VLOOKUP(D7,DB!A:K,11,0),"")</f>
        <v/>
      </c>
      <c r="C7" s="114"/>
      <c r="D7" s="112"/>
      <c r="E7" s="115"/>
      <c r="F7" s="116"/>
      <c r="G7" s="81">
        <f ca="1">IFERROR(NOW()-F7,"-")</f>
        <v>45938.322008680552</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45938.322008680552</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45938.322008680552</v>
      </c>
      <c r="H9" s="116"/>
      <c r="I9" s="112" t="str">
        <f>IFERROR(VLOOKUP(D9,DB!A:F,6,0),"")</f>
        <v/>
      </c>
      <c r="J9" s="111"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45938.322008680552</v>
      </c>
      <c r="H10" s="116"/>
      <c r="I10" s="112" t="str">
        <f>IFERROR(VLOOKUP(D10,DB!A:F,6,0),"")</f>
        <v/>
      </c>
      <c r="J10" s="111"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45938.322008680552</v>
      </c>
      <c r="H11" s="116"/>
      <c r="I11" s="112" t="str">
        <f>IFERROR(VLOOKUP(D11,DB!A:F,6,0),"")</f>
        <v/>
      </c>
      <c r="J11" s="111"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45938.322008680552</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45938.322008680552</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45938.322008680552</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45938.322008680552</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45938.322008680552</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45938.322008680552</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45938.322008680552</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45938.322008680552</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45938.322008680552</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45938.322008680552</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45938.322008680552</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45938.322008680552</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45938.322008680552</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45938.322008680552</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45938.322008680552</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45938.322008680552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45938.322008680552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45938.322008680552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45938.322008680552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45938.322008680552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45938.322008680552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45938.322008680552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45938.322008680552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45938.322008680552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45938.322008680552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45938.322008680552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45938.322008680552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45938.322008680552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45938.322008680552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45938.322008680552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45938.322008680552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45938.322008680552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45938.322008680552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45938.322008680552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45938.322008680552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45938.322008680552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45938.322008680552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45938.322008680552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45938.322008680552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45938.322008680552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45938.322008680552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45938.322008680552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45938.322008680552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45938.322008680552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45938.322008680552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45938.322008680552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45938.322008680552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45938.322008680552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45938.322008680552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45938.322008680552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45938.322008680552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45938.322008680552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45938.322008680552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45938.322008680552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45938.322008680552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45938.322008680552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45938.322008680552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45938.322008680552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45938.322008680552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45938.322008680552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45938.322008680552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45938.322008680552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45938.322008680552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45938.322008680552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45938.322008680552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45938.322008680552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45938.322008680552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45938.322008680552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45938.322008680552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45938.322008680552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45938.322008680552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45938.322008680552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45938.322008680552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45938.322008680552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45938.322008680552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45938.322008680552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45938.322008680552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45938.322008680552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45938.322008680552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45938.322008680552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45938.322008680552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45938.322008680552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45938.322008680552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45938.322008680552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45938.322008680552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45938.322008680552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45938.322008680552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45938.322008680552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45938.322008680552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45938.322008680552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45938.322008680552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45938.322008680552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45938.322008680552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45938.322008680552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45938.322008680552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45938.322008680552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45938.322008680552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45938.322008680552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45938.322008680552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45938.322008680552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45938.322008680552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45938.322008680552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45938.322008680552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45938.322008680552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45938.322008680552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45938.322008680552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45938.322008680552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45938.322008680552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45938.322008680552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45938.322008680552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45938.322008680552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45938.322008680552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45938.322008680552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45938.322008680552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45938.322008680552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45938.322008680552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45938.322008680552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45938.322008680552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45938.322008680552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45938.322008680552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45938.322008680552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45938.322008680552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45938.322008680552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45938.322008680552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45938.322008680552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45938.322008680552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45938.322008680552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45938.322008680552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45938.322008680552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45938.322008680552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45938.322008680552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45938.322008680552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45938.322008680552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45938.322008680552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45938.322008680552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45938.322008680552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45938.322008680552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45938.322008680552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45938.322008680552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45938.322008680552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45938.322008680552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45938.322008680552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45938.322008680552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45938.322008680552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45938.322008680552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45938.322008680552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45938.322008680552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45938.322008680552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45938.322008680552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45938.322008680552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45938.322008680552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45938.322008680552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45938.322008680552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45938.322008680552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45938.322008680552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45938.322008680552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45938.322008680552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45938.322008680552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45938.322008680552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45938.322008680552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45938.322008680552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45938.322008680552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45938.322008680552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45938.322008680552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45938.322008680552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45938.322008680552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45938.322008680552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45938.322008680552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45938.322008680552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45938.322008680552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45938.322008680552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45938.322008680552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45938.322008680552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45938.322008680552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45938.322008680552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45938.322008680552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45938.322008680552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45938.322008680552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45938.322008680552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45938.322008680552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45938.322008680552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45938.322008680552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45938.322008680552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45938.322008680552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45938.322008680552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45938.322008680552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45938.322008680552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45938.322008680552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45938.322008680552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45938.322008680552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45938.322008680552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45938.322008680552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45938.322008680552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45938.322008680552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45938.322008680552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45938.322008680552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45938.322008680552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45938.322008680552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45938.322008680552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45938.322008680552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45938.322008680552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45938.322008680552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45938.322008680552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45938.322008680552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45938.322008680552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45938.322008680552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45938.322008680552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45938.322008680552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45938.322008680552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45938.322008680552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45938.322008680552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45938.322008680552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45938.322008680552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45938.322008680552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45938.322008680552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45938.322008680552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45938.322008680552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45938.322008680552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45938.322008680552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45938.322008680552</v>
      </c>
      <c r="H231" s="116"/>
      <c r="I231" s="112" t="str">
        <f>IFERROR(VLOOKUP(D231,DB!A:F,6,0),"")</f>
        <v/>
      </c>
      <c r="J231" s="111" t="str">
        <f>IFERROR(VLOOKUP(D231,DB!A:G,7,0),"")</f>
        <v/>
      </c>
      <c r="K231" s="117"/>
      <c r="L231" s="118"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2025-10-08T04:45:44Z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