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63" documentId="13_ncr:1_{F6CB121F-512D-4AA6-A0C1-0FB36C537598}" xr6:coauthVersionLast="47" xr6:coauthVersionMax="47" xr10:uidLastSave="{4F06F0D9-C2BD-4893-82EB-AF3D01D030A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<sst xmlns="http://schemas.openxmlformats.org/spreadsheetml/2006/main" count="178605" uniqueCount="39086">
  <si>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</si>
  <si>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</si>
  <si>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</si>
  <si>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</si>
  <si>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</si>
  <si>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</si>
  <si>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</si>
  <si>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</si>
  <si>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</si>
  <si>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</si>
  <si>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</si>
  <si>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</si>
  <si>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</si>
  <si>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</si>
  <si>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</si>
  <si>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</si>
  <si>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</si>
  <si>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</si>
  <si>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</si>
  <si>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</si>
  <si>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</si>
  <si>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</si>
  <si>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</si>
  <si>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</si>
  <si>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</si>
  <si>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</si>
  <si>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</si>
  <si>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</si>
  <si>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</si>
  <si>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</si>
  <si>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</si>
  <si>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</si>
  <si>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</si>
  <si>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</si>
  <si>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</si>
  <si>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</si>
  <si>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</si>
  <si>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</si>
  <si>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</si>
  <si>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</si>
  <si>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</si>
  <si>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</si>
  <si>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</si>
  <si>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</si>
  <si>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</si>
  <si>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</si>
  <si>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</si>
  <si>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</si>
  <si>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</si>
  <si>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</si>
  <si>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</si>
  <si>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</si>
  <si>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</si>
  <si>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</si>
  <si>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</si>
  <si>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</si>
  <si>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</si>
  <si>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</si>
  <si>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</si>
  <si>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</si>
  <si>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</si>
  <si>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</si>
  <si>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</si>
  <si>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</si>
  <si>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</si>
  <si>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</si>
  <si>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</si>
  <si>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</si>
  <si>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</si>
  <si>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</si>
  <si>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</si>
  <si>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</si>
  <si>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</si>
  <si>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</si>
  <si>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</si>
  <si>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</si>
  <si>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</si>
  <si>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</si>
  <si>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</si>
  <si>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</si>
  <si>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</si>
  <si>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</si>
  <si>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</si>
  <si>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</si>
  <si>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</si>
  <si>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</si>
  <si>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</si>
  <si>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</si>
  <si>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</si>
  <si>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</si>
  <si>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</si>
  <si>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</si>
  <si>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</si>
  <si>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</si>
  <si>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</si>
  <si>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</si>
  <si>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</si>
  <si>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</si>
  <si>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</si>
  <si>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</si>
  <si>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</si>
  <si>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</si>
  <si>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</si>
  <si>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</si>
  <si>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</si>
  <si>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</si>
  <si>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</si>
  <si>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</si>
  <si>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</si>
  <si>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</si>
  <si>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</si>
  <si>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</si>
  <si>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</si>
  <si>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</si>
  <si>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</si>
  <si>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</si>
  <si>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</si>
  <si>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</si>
  <si>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</si>
  <si>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</si>
  <si>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</si>
  <si>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</si>
  <si>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</si>
  <si>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</si>
  <si>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</si>
  <si>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</si>
  <si>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</si>
  <si>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</si>
  <si>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</si>
  <si>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</si>
  <si>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</si>
  <si>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</si>
  <si>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</si>
  <si>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</si>
  <si>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</si>
  <si>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</si>
  <si>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</si>
  <si>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</si>
  <si>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</si>
  <si>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</si>
  <si>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</si>
  <si>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</si>
  <si>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</si>
  <si>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</si>
  <si>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</si>
  <si>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</si>
  <si>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</si>
  <si>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</si>
  <si>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</si>
  <si>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</si>
  <si>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</si>
  <si>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</si>
  <si>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</si>
  <si>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</si>
  <si>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</si>
  <si>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</si>
  <si>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</si>
  <si>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</si>
  <si>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</si>
  <si>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</si>
  <si>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</si>
  <si>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</si>
  <si>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</si>
  <si>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</si>
  <si>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</si>
  <si>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</si>
  <si>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</si>
  <si>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</si>
  <si>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</si>
  <si>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</si>
  <si>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</si>
  <si>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</si>
  <si>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</si>
  <si>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</si>
  <si>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</si>
  <si>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</si>
  <si>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</si>
  <si>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</si>
  <si>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</si>
  <si>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</si>
  <si>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</si>
  <si>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</si>
  <si>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</si>
  <si>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</si>
  <si>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</si>
  <si>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</si>
  <si>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</si>
  <si>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</si>
  <si>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</si>
  <si>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</si>
  <si>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</si>
  <si>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</si>
  <si>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</si>
  <si>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</si>
  <si>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</si>
  <si>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</si>
  <si>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</si>
  <si>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</si>
  <si>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</si>
  <si>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</si>
  <si>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</si>
  <si>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</si>
  <si>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</si>
  <si>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</si>
  <si>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</si>
  <si>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</si>
  <si>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</si>
  <si>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</si>
  <si>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</si>
  <si>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</si>
  <si>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</si>
  <si>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</si>
  <si>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</si>
  <si>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</si>
  <si>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</si>
  <si>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</si>
  <si>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</si>
  <si>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</si>
  <si>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</si>
  <si>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</si>
  <si>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</si>
  <si>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</si>
  <si>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</si>
  <si>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</si>
  <si>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</si>
  <si>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</si>
  <si>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</si>
  <si>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</si>
  <si>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</si>
  <si>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</si>
  <si>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</si>
  <si>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</si>
  <si>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</si>
  <si>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</si>
  <si>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</si>
  <si>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</si>
  <si>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</si>
  <si>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</si>
  <si>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</si>
  <si>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</si>
  <si>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</si>
  <si>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</si>
  <si>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</si>
  <si>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</si>
  <si>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</si>
  <si>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</si>
  <si>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</si>
  <si>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</si>
  <si>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</si>
  <si>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</si>
  <si>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</si>
  <si>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</si>
  <si>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</si>
  <si>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</si>
  <si>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</si>
  <si>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</si>
  <si>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</si>
  <si>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</si>
  <si>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</si>
  <si>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</si>
  <si>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</si>
  <si>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</si>
  <si>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</si>
  <si>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</si>
  <si>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</si>
  <si>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</si>
  <si>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</si>
  <si>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</si>
  <si>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</si>
  <si>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</si>
  <si>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</si>
  <si>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</si>
  <si>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</si>
  <si>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</si>
  <si>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</si>
  <si>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</si>
  <si>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</si>
  <si>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</si>
  <si>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</si>
  <si>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</si>
  <si>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</si>
  <si>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</si>
  <si>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</si>
  <si>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</si>
  <si>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</si>
  <si>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</si>
  <si>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</si>
  <si>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</si>
  <si>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</si>
  <si>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</si>
  <si>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</si>
  <si>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</si>
  <si>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</si>
  <si>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</si>
  <si>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</si>
  <si>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</si>
  <si>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</si>
  <si>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</si>
  <si>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</si>
  <si>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</si>
  <si>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</si>
  <si>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</si>
  <si>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</si>
  <si>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</si>
  <si>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</si>
  <si>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</si>
  <si>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</si>
  <si>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</si>
  <si>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</si>
  <si>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</si>
  <si>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</si>
  <si>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</si>
  <si>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</si>
  <si>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</si>
  <si>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</si>
  <si>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</si>
  <si>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</si>
  <si>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</si>
  <si>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</si>
  <si>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</si>
  <si>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</si>
  <si>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</si>
  <si>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</si>
  <si>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</si>
  <si>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</si>
  <si>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</si>
  <si>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</si>
  <si>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</si>
  <si>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</si>
  <si>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</si>
  <si>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</si>
  <si>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</si>
  <si>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</si>
  <si>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</si>
  <si>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</si>
  <si>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</si>
  <si>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</si>
  <si>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</si>
  <si>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</si>
  <si>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</si>
  <si>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</si>
  <si>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</si>
  <si>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</si>
  <si>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</si>
  <si>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</si>
  <si>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</si>
  <si>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</si>
  <si>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</si>
  <si>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</si>
  <si>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</si>
  <si>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</si>
  <si>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</si>
  <si>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</si>
  <si>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</si>
  <si>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</si>
  <si>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</si>
  <si>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</si>
  <si>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</si>
  <si>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</si>
  <si>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</si>
  <si>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</si>
  <si>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</si>
  <si>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</si>
  <si>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</si>
  <si>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</si>
  <si>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</si>
  <si>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</si>
  <si>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</si>
  <si>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</si>
  <si>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</si>
  <si>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</si>
  <si>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</si>
  <si>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</si>
  <si>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</si>
  <si>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</si>
  <si>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</si>
  <si>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</si>
  <si>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</si>
  <si>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</si>
  <si>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</si>
  <si>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</si>
  <si>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</si>
  <si>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</si>
  <si>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</si>
  <si>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</si>
  <si>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</si>
  <si>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</si>
  <si>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</si>
  <si>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</si>
  <si>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</si>
  <si>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</si>
  <si>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</si>
  <si>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</si>
  <si>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</si>
  <si>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</si>
  <si>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</si>
  <si>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</si>
  <si>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</si>
  <si>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</si>
  <si>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</si>
  <si>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</si>
  <si>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</si>
  <si>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</si>
  <si>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</si>
  <si>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</si>
  <si>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</si>
  <si>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</si>
  <si>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</si>
  <si>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</si>
  <si>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</si>
  <si>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</si>
  <si>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</si>
  <si>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</si>
  <si>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</si>
  <si>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</si>
  <si>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</si>
  <si>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</si>
  <si>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</si>
  <si>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</si>
  <si>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</si>
  <si>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</si>
  <si>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</si>
  <si>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</si>
  <si>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</si>
  <si>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</si>
  <si>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</si>
  <si>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</si>
  <si>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</si>
  <si>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</si>
  <si>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</si>
  <si>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</si>
  <si>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</si>
  <si>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</si>
  <si>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</si>
  <si>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</si>
  <si>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</si>
  <si>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</si>
  <si>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</si>
  <si>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</si>
  <si>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</si>
  <si>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</si>
  <si>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</si>
  <si>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</si>
  <si>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</si>
  <si>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</si>
  <si>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</si>
  <si>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</si>
  <si>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</si>
  <si>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</si>
  <si>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</si>
  <si>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</si>
  <si>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</si>
  <si>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</si>
  <si>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</si>
  <si>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</si>
  <si>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</si>
  <si>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</si>
  <si>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</si>
  <si>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</si>
  <si>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</si>
  <si>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</si>
  <si>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</si>
  <si>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</si>
  <si>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</si>
  <si>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</si>
  <si>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</si>
  <si>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</si>
  <si>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</si>
  <si>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</si>
  <si>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</si>
  <si>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</si>
  <si>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</si>
  <si>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</si>
  <si>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</si>
  <si>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</si>
  <si>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</si>
  <si>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</si>
  <si>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</si>
  <si>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</si>
  <si>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</si>
  <si>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</si>
  <si>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</si>
  <si>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</si>
  <si>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</si>
  <si>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</si>
  <si>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</si>
  <si>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</si>
  <si>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</si>
  <si>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</si>
  <si>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</si>
  <si>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</si>
  <si>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</si>
  <si>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</si>
  <si>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</si>
  <si>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</si>
  <si>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</si>
  <si>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</si>
  <si>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</si>
  <si>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</si>
  <si>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</si>
  <si>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</si>
  <si>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</si>
  <si>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</si>
  <si>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</si>
  <si>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</si>
  <si>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</si>
  <si>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</si>
  <si>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</si>
  <si>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</si>
  <si>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</si>
  <si>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</si>
  <si>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</si>
  <si>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</si>
  <si>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</si>
  <si>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</si>
  <si>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</si>
  <si>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</si>
  <si>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</si>
  <si>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</si>
  <si>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</si>
  <si>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</si>
  <si>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</si>
  <si>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</si>
  <si>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</si>
  <si>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</si>
  <si>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</si>
  <si>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</si>
  <si>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</si>
  <si>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</si>
  <si>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</si>
  <si>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</si>
  <si>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</si>
  <si>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</si>
  <si>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</si>
  <si>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</si>
  <si>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</si>
  <si>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</si>
  <si>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</si>
  <si>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</si>
  <si>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</si>
  <si>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</si>
  <si>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</si>
  <si>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</si>
  <si>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</si>
  <si>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</si>
  <si>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</si>
  <si>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</si>
  <si>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</si>
  <si>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</si>
  <si>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</si>
  <si>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</si>
  <si>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</si>
  <si>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</si>
  <si>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</si>
  <si>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</si>
  <si>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</si>
  <si>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</si>
  <si>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</si>
  <si>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</si>
  <si>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</si>
  <si>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</si>
  <si>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</si>
  <si>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</si>
  <si>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</si>
  <si>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</si>
  <si>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</si>
  <si>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</si>
  <si>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</si>
  <si>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</si>
  <si>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</si>
  <si>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</si>
  <si>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</si>
  <si>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</si>
  <si>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</si>
  <si>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</si>
  <si>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</si>
  <si>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</si>
  <si>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</si>
  <si>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</si>
  <si>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</si>
  <si>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</si>
  <si>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</si>
  <si>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</si>
  <si>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</si>
  <si>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</si>
  <si>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</si>
  <si>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</si>
  <si>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</si>
  <si>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</si>
  <si>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</si>
  <si>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</si>
  <si>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</si>
  <si>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</si>
  <si>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</si>
  <si>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</si>
  <si>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</si>
  <si>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</si>
  <si>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</si>
  <si>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</si>
  <si>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</si>
  <si>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</si>
  <si>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</si>
  <si>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</si>
  <si>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</si>
  <si>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</si>
  <si>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</si>
  <si>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</si>
  <si>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</si>
  <si>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</si>
  <si>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</si>
  <si>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</si>
  <si>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</si>
  <si>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</si>
  <si>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</si>
  <si>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</si>
  <si>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</si>
  <si>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</si>
  <si>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</si>
  <si>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</si>
  <si>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</si>
  <si>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</si>
  <si>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</si>
  <si>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</si>
  <si>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</si>
  <si>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</si>
  <si>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</si>
  <si>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</si>
  <si>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</si>
  <si>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</si>
  <si>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</si>
  <si>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</si>
  <si>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</si>
  <si>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</si>
  <si>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</si>
  <si>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</si>
  <si>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</si>
  <si>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</si>
  <si>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</si>
  <si>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</si>
  <si>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</si>
  <si>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</si>
  <si>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</si>
  <si>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</si>
  <si>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</si>
  <si>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</si>
  <si>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</si>
  <si>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</si>
  <si>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</si>
  <si>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</si>
  <si>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</si>
  <si>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</si>
  <si>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</si>
  <si>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</si>
  <si>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</si>
  <si>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</si>
  <si>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</si>
  <si>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</si>
  <si>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</si>
  <si>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</si>
  <si>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</si>
  <si>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</si>
  <si>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</si>
  <si>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</si>
  <si>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</si>
  <si>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</si>
  <si>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</si>
  <si>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</si>
  <si>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</si>
  <si>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</si>
  <si>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</si>
  <si>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</si>
  <si>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</si>
  <si>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</si>
  <si>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</si>
  <si>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</si>
  <si>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</si>
  <si>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</si>
  <si>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</si>
  <si>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</si>
  <si>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</si>
  <si>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</si>
  <si>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</si>
  <si>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</si>
  <si>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</si>
  <si>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</si>
  <si>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</si>
  <si>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</si>
  <si>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</si>
  <si>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</si>
  <si>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</si>
  <si>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</si>
  <si>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</si>
  <si>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</si>
  <si>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</si>
  <si>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</si>
  <si>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</si>
  <si>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</si>
  <si>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</si>
  <si>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</si>
  <si>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</si>
  <si>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</si>
  <si>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</si>
  <si>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</si>
  <si>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</si>
  <si>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</si>
  <si>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</si>
  <si>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</si>
  <si>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</si>
  <si>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</si>
  <si>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</si>
  <si>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</si>
  <si>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</si>
  <si>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</si>
  <si>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</si>
  <si>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</si>
  <si>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</si>
  <si>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</si>
  <si>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</si>
  <si>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</si>
  <si>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</si>
  <si>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</si>
  <si>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</si>
  <si>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</si>
  <si>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</si>
  <si>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</si>
  <si>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</si>
  <si>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</si>
  <si>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</si>
  <si>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</si>
  <si>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</si>
  <si>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</si>
  <si>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</si>
  <si>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</si>
  <si>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</si>
  <si>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</si>
  <si>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</si>
  <si>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</si>
  <si>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</si>
  <si>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</si>
  <si>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</si>
  <si>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</si>
  <si>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</si>
  <si>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</si>
  <si>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</si>
  <si>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</si>
  <si>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</si>
  <si>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</si>
  <si>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</si>
  <si>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</si>
  <si>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</si>
  <si>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</si>
  <si>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</si>
  <si>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</si>
  <si>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</si>
  <si>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</si>
  <si>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</si>
  <si>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</si>
  <si>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</si>
  <si>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</si>
  <si>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</si>
  <si>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</si>
  <si>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</si>
  <si>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</si>
  <si>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</si>
  <si>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</si>
  <si>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</si>
  <si>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</si>
  <si>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</si>
  <si>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</si>
  <si>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</si>
  <si>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</si>
  <si>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</si>
  <si>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</si>
  <si>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</si>
  <si>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</si>
  <si>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</si>
  <si>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</si>
  <si>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</si>
  <si>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</si>
  <si>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</si>
  <si>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</si>
  <si>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</si>
  <si>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</si>
  <si>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</si>
  <si>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</si>
  <si>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</si>
  <si>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</si>
  <si>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</si>
  <si>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</si>
  <si>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</si>
  <si>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</si>
  <si>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</si>
  <si>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</si>
  <si>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</si>
  <si>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</si>
  <si>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</si>
  <si>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</si>
  <si>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</si>
  <si>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</si>
  <si>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</si>
  <si>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</si>
  <si>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</si>
  <si>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</si>
  <si>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</si>
  <si>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</si>
  <si>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</si>
  <si>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</si>
  <si>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</si>
  <si>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</si>
  <si>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</si>
  <si>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</si>
  <si>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</si>
  <si>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</si>
  <si>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</si>
  <si>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</si>
  <si>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</si>
  <si>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</si>
  <si>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</si>
  <si>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</si>
  <si>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</si>
  <si>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</si>
  <si>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</si>
  <si>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</si>
  <si>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</si>
  <si>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</si>
  <si>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</si>
  <si>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</si>
  <si>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</si>
  <si>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</si>
  <si>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</si>
  <si>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</si>
  <si>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</si>
  <si>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</si>
  <si>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</si>
  <si>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</si>
  <si>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</si>
  <si>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</si>
  <si>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</si>
  <si>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</si>
  <si>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</si>
  <si>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</si>
  <si>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</si>
  <si>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</si>
  <si>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</si>
  <si>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</si>
  <si>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</si>
  <si>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</si>
  <si>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</si>
  <si>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</si>
  <si>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</si>
  <si>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</si>
  <si>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</si>
  <si>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</si>
  <si>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</si>
  <si>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</si>
  <si>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</si>
  <si>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</si>
  <si>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</si>
  <si>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</si>
  <si>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</si>
  <si>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</si>
  <si>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</si>
  <si>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</si>
  <si>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</si>
  <si>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</si>
  <si>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</si>
  <si>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</si>
  <si>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</si>
  <si>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</si>
  <si>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</si>
  <si>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</si>
  <si>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</si>
  <si>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</si>
  <si>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</si>
  <si>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</si>
  <si>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</si>
  <si>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</si>
  <si>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</si>
  <si>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</si>
  <si>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</si>
  <si>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</si>
  <si>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</si>
  <si>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</si>
  <si>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</si>
  <si>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</si>
  <si>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</si>
  <si>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</si>
  <si>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</si>
  <si>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</si>
  <si>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</si>
  <si>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</si>
  <si>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</si>
  <si>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</si>
  <si>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</si>
  <si>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</si>
  <si>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</si>
  <si>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</si>
  <si>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</si>
  <si>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</si>
  <si>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</si>
  <si>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</si>
  <si>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</si>
  <si>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</si>
  <si>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</si>
  <si>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</si>
  <si>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</si>
  <si>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</si>
  <si>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</si>
  <si>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</si>
  <si>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</si>
  <si>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</si>
  <si>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</si>
  <si>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</si>
  <si>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</si>
  <si>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</si>
  <si>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</si>
  <si>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</si>
  <si>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</si>
  <si>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</si>
  <si>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</si>
  <si>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</si>
  <si>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</si>
  <si>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</si>
  <si>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</si>
  <si>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</si>
  <si>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</si>
  <si>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</si>
  <si>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</si>
  <si>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</si>
  <si>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</si>
  <si>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</si>
  <si>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</si>
  <si>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</si>
  <si>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</si>
  <si>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</si>
  <si>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</si>
  <si>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</si>
  <si>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</si>
  <si>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</si>
  <si>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</si>
  <si>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</si>
  <si>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</si>
  <si>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</si>
  <si>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</si>
  <si>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</si>
  <si>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</si>
  <si>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</si>
  <si>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</si>
  <si>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</si>
  <si>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</si>
  <si>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</si>
  <si>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</si>
  <si>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</si>
  <si>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</si>
  <si>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</si>
  <si>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</si>
  <si>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</si>
  <si>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</si>
  <si>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</si>
  <si>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</si>
  <si>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</si>
  <si>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</si>
  <si>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</si>
  <si>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</si>
  <si>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</si>
  <si>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</si>
  <si>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</si>
  <si>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</si>
  <si>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</si>
  <si>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</si>
  <si>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</si>
  <si>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</si>
  <si>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</si>
  <si>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</si>
  <si>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</si>
  <si>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</si>
  <si>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</si>
  <si>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</si>
  <si>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</si>
  <si>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</si>
  <si>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</si>
  <si>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</si>
  <si>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</si>
  <si>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</si>
  <si>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</si>
  <si>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</si>
  <si>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</si>
  <si>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</si>
  <si>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</si>
  <si>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</si>
  <si>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</si>
  <si>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</si>
  <si>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</si>
  <si>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</si>
  <si>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</si>
  <si>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</si>
  <si>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</si>
  <si>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</si>
  <si>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</si>
  <si>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</si>
  <si>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</si>
  <si>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</si>
  <si>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</si>
  <si>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</si>
  <si>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</si>
  <si>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</si>
  <si>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</si>
  <si>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</si>
  <si>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</si>
  <si>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</si>
  <si>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</si>
  <si>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</si>
  <si>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</si>
  <si>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</si>
  <si>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</si>
  <si>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</si>
  <si>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</si>
  <si>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</si>
  <si>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</si>
  <si>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</si>
  <si>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</si>
  <si>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</si>
  <si>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</si>
  <si>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</si>
  <si>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</si>
  <si>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</si>
  <si>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</si>
  <si>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</si>
  <si>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</si>
  <si>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</si>
  <si>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</si>
  <si>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</si>
  <si>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</si>
  <si>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</si>
  <si>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</si>
  <si>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</si>
  <si>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</si>
  <si>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</si>
  <si>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</si>
  <si>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</si>
  <si>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</si>
  <si>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</si>
  <si>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</si>
  <si>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</si>
  <si>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</si>
  <si>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</si>
  <si>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</si>
  <si>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</si>
  <si>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</si>
  <si>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</si>
  <si>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</si>
  <si>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</si>
  <si>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</si>
  <si>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</si>
  <si>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</si>
  <si>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</si>
  <si>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</si>
  <si>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</si>
  <si>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</si>
  <si>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</si>
  <si>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</si>
  <si>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</si>
  <si>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</si>
  <si>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</si>
  <si>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</si>
  <si>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</si>
  <si>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</si>
  <si>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</si>
  <si>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</si>
  <si>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</si>
  <si>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</si>
  <si>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</si>
  <si>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</si>
  <si>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</si>
  <si>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</si>
  <si>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</si>
  <si>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</si>
  <si>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</si>
  <si>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</si>
  <si>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</si>
  <si>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</si>
  <si>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</si>
  <si>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</si>
  <si>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</si>
  <si>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</si>
  <si>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</si>
  <si>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</si>
  <si>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</si>
  <si>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</si>
  <si>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</si>
  <si>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</si>
  <si>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</si>
  <si>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</si>
  <si>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</si>
  <si>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</si>
  <si>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</si>
  <si>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</si>
  <si>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</si>
  <si>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</si>
  <si>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</si>
  <si>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</si>
  <si>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</si>
  <si>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</si>
  <si>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</si>
  <si>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</si>
  <si>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</si>
  <si>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</si>
  <si>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</si>
  <si>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</si>
  <si>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</si>
  <si>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</si>
  <si>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</si>
  <si>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</si>
  <si>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</si>
  <si>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</si>
  <si>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</si>
  <si>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</si>
  <si>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</si>
  <si>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</si>
  <si>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</si>
  <si>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</si>
  <si>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</si>
  <si>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</si>
  <si>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</si>
  <si>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</si>
  <si>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</si>
  <si>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</si>
  <si>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</si>
  <si>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</si>
  <si>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</si>
  <si>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</si>
  <si>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</si>
  <si>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</si>
  <si>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</si>
  <si>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</si>
  <si>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</si>
  <si>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</si>
  <si>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</si>
  <si>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</si>
  <si>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</si>
  <si>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</si>
  <si>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</si>
  <si>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</si>
  <si>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</si>
  <si>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</si>
  <si>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</si>
  <si>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</si>
  <si>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</si>
  <si>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</si>
  <si>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</si>
  <si>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</si>
  <si>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</si>
  <si>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</si>
  <si>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</si>
  <si>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</si>
  <si>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</si>
  <si>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</si>
  <si>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</si>
  <si>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</si>
  <si>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</si>
  <si>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</si>
  <si>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</si>
  <si>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</si>
  <si>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</si>
  <si>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</si>
  <si>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</si>
  <si>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</si>
  <si>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</si>
  <si>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</si>
  <si>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</si>
  <si>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</si>
  <si>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</si>
  <si>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</si>
  <si>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</si>
  <si>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</si>
  <si>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</si>
  <si>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</si>
  <si>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</si>
  <si>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</si>
  <si>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</si>
  <si>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</si>
  <si>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</si>
  <si>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</si>
  <si>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</si>
  <si>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</si>
  <si>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</si>
  <si>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</si>
  <si>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</si>
  <si>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</si>
  <si>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</si>
  <si>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</si>
  <si>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</si>
  <si>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</si>
  <si>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</si>
  <si>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</si>
  <si>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</si>
  <si>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</si>
  <si>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</si>
  <si>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</si>
  <si>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</si>
  <si>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</si>
  <si>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</si>
  <si>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</si>
  <si>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</si>
  <si>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</si>
  <si>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</si>
  <si>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</si>
  <si>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</si>
  <si>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</si>
  <si>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</si>
  <si>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</si>
  <si>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</si>
  <si>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</si>
  <si>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</si>
  <si>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</si>
  <si>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</si>
  <si>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</si>
  <si>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</si>
  <si>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</si>
  <si>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</si>
  <si>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</si>
  <si>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</si>
  <si>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</si>
  <si>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</si>
  <si>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</si>
  <si>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</si>
  <si>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</si>
  <si>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</si>
  <si>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</si>
  <si>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</si>
  <si>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</si>
  <si>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</si>
  <si>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</si>
  <si>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</si>
  <si>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</si>
  <si>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</si>
  <si>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</si>
  <si>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</si>
  <si>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</si>
  <si>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</si>
  <si>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</si>
  <si>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</si>
  <si>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</si>
  <si>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</si>
  <si>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</si>
  <si>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</si>
  <si>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</si>
  <si>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</si>
  <si>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</si>
  <si>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</si>
  <si>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</si>
  <si>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</si>
  <si>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</si>
  <si>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</si>
  <si>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</si>
  <si>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</si>
  <si>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</si>
  <si>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</si>
  <si>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</si>
  <si>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</si>
  <si>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</si>
  <si>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</si>
  <si>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</si>
  <si>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</si>
  <si>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</si>
  <si>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</si>
  <si>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</si>
  <si>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</si>
  <si>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</si>
  <si>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</si>
  <si>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</si>
  <si>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</si>
  <si>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</si>
  <si>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</si>
  <si>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</si>
  <si>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</si>
  <si>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</si>
  <si>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</si>
  <si>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</si>
  <si>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</si>
  <si>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</si>
  <si>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</si>
  <si>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</si>
  <si>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</si>
  <si>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</si>
  <si>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</si>
  <si>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</si>
  <si>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</si>
  <si>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</si>
  <si>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</si>
  <si>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</si>
  <si>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</si>
  <si>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</si>
  <si>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</si>
  <si>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</si>
  <si>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</si>
  <si>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</si>
  <si>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</si>
  <si>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</si>
  <si>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</si>
  <si>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</si>
  <si>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</si>
  <si>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</si>
  <si>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</si>
  <si>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</si>
  <si>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</si>
  <si>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</si>
  <si>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</si>
  <si>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</si>
  <si>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</si>
  <si>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</si>
  <si>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</si>
  <si>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</si>
  <si>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</si>
  <si>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</si>
  <si>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</si>
  <si>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</si>
  <si>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</si>
  <si>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</si>
  <si>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</si>
  <si>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</si>
  <si>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</si>
  <si>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</si>
  <si>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</si>
  <si>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</si>
  <si>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</si>
  <si>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</si>
  <si>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</si>
  <si>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</si>
  <si>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</si>
  <si>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</si>
  <si>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</si>
  <si>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</si>
  <si>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</si>
  <si>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</si>
  <si>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</si>
  <si>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</si>
  <si>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</si>
  <si>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</si>
  <si>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</si>
  <si>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</si>
  <si>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</si>
  <si>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</si>
  <si>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</si>
  <si>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</si>
  <si>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</si>
  <si>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</si>
  <si>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</si>
  <si>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</si>
  <si>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</si>
  <si>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</si>
  <si>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</si>
  <si>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</si>
  <si>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</si>
  <si>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</si>
  <si>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</si>
  <si>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</si>
  <si>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</si>
  <si>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</si>
  <si>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</si>
  <si>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</si>
  <si>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</si>
  <si>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</si>
  <si>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</si>
  <si>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</si>
  <si>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</si>
  <si>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</si>
  <si>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</si>
  <si>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</si>
  <si>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</si>
  <si>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</si>
  <si>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</si>
  <si>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</si>
  <si>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</si>
  <si>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</si>
  <si>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</si>
  <si>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</si>
  <si>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</si>
  <si>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</si>
  <si>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</si>
  <si>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</si>
  <si>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</si>
  <si>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</si>
  <si>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</si>
  <si>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</si>
  <si>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</si>
  <si>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</si>
  <si>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</si>
  <si>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</si>
  <si>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</si>
  <si>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</si>
  <si>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</si>
  <si>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</si>
  <si>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</si>
  <si>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</si>
  <si>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</si>
  <si>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</si>
  <si>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</si>
  <si>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</si>
  <si>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</si>
  <si>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</si>
  <si>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</si>
  <si>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</si>
  <si>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</si>
  <si>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</si>
  <si>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</si>
  <si>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</si>
  <si>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</si>
  <si>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</si>
  <si>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</si>
  <si>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</si>
  <si>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</si>
  <si>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</si>
  <si>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</si>
  <si>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</si>
  <si>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</si>
  <si>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</si>
  <si>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</si>
  <si>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</si>
  <si>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</si>
  <si>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</si>
  <si>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</si>
  <si>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</si>
  <si>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</si>
  <si>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</si>
  <si>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</si>
  <si>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</si>
  <si>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</si>
  <si>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</si>
  <si>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</si>
  <si>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</si>
  <si>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</si>
  <si>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</si>
  <si>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</si>
  <si>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</si>
  <si>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</si>
  <si>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</si>
  <si>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</si>
  <si>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</si>
  <si>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</si>
  <si>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</si>
  <si>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</si>
  <si>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</si>
  <si>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</si>
  <si>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</si>
  <si>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</si>
  <si>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</si>
  <si>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</si>
  <si>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</si>
  <si>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</si>
  <si>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</si>
  <si>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</si>
  <si>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</si>
  <si>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</si>
  <si>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</si>
  <si>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</si>
  <si>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</si>
  <si>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</si>
  <si>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</si>
  <si>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</si>
  <si>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</si>
  <si>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</si>
  <si>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</si>
  <si>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</si>
  <si>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</si>
  <si>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</si>
  <si>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</si>
  <si>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</si>
  <si>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</si>
  <si>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</si>
  <si>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</si>
  <si>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</si>
  <si>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</si>
  <si>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</si>
  <si>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</si>
  <si>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</si>
  <si>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</si>
  <si>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</si>
  <si>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</si>
  <si>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</si>
  <si>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</si>
  <si>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</si>
  <si>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</si>
  <si>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</si>
  <si>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</si>
  <si>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</si>
  <si>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</si>
  <si>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</si>
  <si>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</si>
  <si>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</si>
  <si>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</si>
  <si>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</si>
  <si>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</si>
  <si>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</si>
  <si>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</si>
  <si>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</si>
  <si>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</si>
  <si>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</si>
  <si>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</si>
  <si>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</si>
  <si>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</si>
  <si>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</si>
  <si>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</si>
  <si>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</si>
  <si>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</si>
  <si>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</si>
  <si>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</si>
  <si>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</si>
  <si>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</si>
  <si>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</si>
  <si>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</si>
  <si>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</si>
  <si>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</si>
  <si>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</si>
  <si>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</si>
  <si>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</si>
  <si>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</si>
  <si>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</si>
  <si>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</si>
  <si>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</si>
  <si>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</si>
  <si>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</si>
  <si>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</si>
  <si>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</si>
  <si>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</si>
  <si>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</si>
  <si>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</si>
  <si>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</si>
  <si>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</si>
  <si>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</si>
  <si>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</si>
  <si>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</si>
  <si>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</si>
  <si>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</si>
  <si>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</si>
  <si>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</si>
  <si>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</si>
  <si>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</si>
  <si>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</si>
  <si>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</si>
  <si>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</si>
  <si>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</si>
  <si>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</si>
  <si>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</si>
  <si>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</si>
  <si>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</si>
  <si>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</si>
  <si>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</si>
  <si>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</si>
  <si>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</si>
  <si>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</si>
  <si>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</si>
  <si>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</si>
  <si>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</si>
  <si>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</si>
  <si>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</si>
  <si>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</si>
  <si>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</si>
  <si>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</si>
  <si>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</si>
  <si>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</si>
  <si>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</si>
  <si>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</si>
  <si>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</si>
  <si>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</si>
  <si>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</si>
  <si>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</si>
  <si>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</si>
  <si>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</si>
  <si>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</si>
  <si>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</si>
  <si>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</si>
  <si>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</si>
  <si>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</si>
  <si>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</si>
  <si>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</si>
  <si>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</si>
  <si>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</si>
  <si>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</si>
  <si>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</si>
  <si>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</si>
  <si>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</si>
  <si>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</si>
  <si>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</si>
  <si>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</si>
  <si>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</si>
  <si>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</si>
  <si>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</si>
  <si>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</si>
  <si>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</si>
  <si>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</si>
  <si>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</si>
  <si>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</si>
  <si>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</si>
  <si>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</si>
  <si>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</si>
  <si>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</si>
  <si>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</si>
  <si>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</si>
  <si>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</si>
  <si>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</si>
  <si>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</si>
  <si>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</si>
  <si>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</si>
  <si>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</si>
  <si>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</si>
  <si>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</si>
  <si>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</si>
  <si>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</si>
  <si>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</si>
  <si>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</si>
  <si>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</si>
  <si>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</si>
  <si>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</si>
  <si>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</si>
  <si>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</si>
  <si>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</si>
  <si>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</si>
  <si>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</si>
  <si>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</si>
  <si>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</si>
  <si>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</si>
  <si>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</si>
  <si>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</si>
  <si>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</si>
  <si>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</si>
  <si>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</si>
  <si>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</si>
  <si>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</si>
  <si>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</si>
  <si>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</si>
  <si>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</si>
  <si>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</si>
  <si>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</si>
  <si>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</si>
  <si>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</si>
  <si>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</si>
  <si>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</si>
  <si>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</si>
  <si>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</si>
  <si>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</si>
  <si>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</si>
  <si>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</si>
  <si>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</si>
  <si>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</si>
  <si>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</si>
  <si>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</si>
  <si>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</si>
  <si>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</si>
  <si>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</si>
  <si>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</si>
  <si>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</si>
  <si>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</si>
  <si>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</si>
  <si>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</si>
  <si>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</si>
  <si>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</si>
  <si>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</si>
  <si>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</si>
  <si>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</si>
  <si>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</si>
  <si>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</si>
  <si>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</si>
  <si>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</si>
  <si>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</si>
  <si>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</si>
  <si>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</si>
  <si>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</si>
  <si>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</si>
  <si>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</si>
  <si>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</si>
  <si>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</si>
  <si>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</si>
  <si>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</si>
  <si>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</si>
  <si>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</si>
  <si>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</si>
  <si>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</si>
  <si>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</si>
  <si>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</si>
  <si>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</si>
  <si>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</si>
  <si>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</si>
  <si>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</si>
  <si>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</si>
  <si>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</si>
  <si>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</si>
  <si>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</si>
  <si>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</si>
  <si>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</si>
  <si>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</si>
  <si>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</si>
  <si>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</si>
  <si>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</si>
  <si>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</si>
  <si>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</si>
  <si>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</si>
  <si>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</si>
  <si>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</si>
  <si>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</si>
  <si>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</si>
  <si>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</si>
  <si>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</si>
  <si>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</si>
  <si>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</si>
  <si>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</si>
  <si>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</si>
  <si>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</si>
  <si>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</si>
  <si>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</si>
  <si>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</si>
  <si>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</si>
  <si>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</si>
  <si>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</si>
  <si>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</si>
  <si>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</si>
  <si>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</si>
  <si>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</si>
  <si>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</si>
  <si>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</si>
  <si>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</si>
  <si>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</si>
  <si>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</si>
  <si>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</si>
  <si>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</si>
  <si>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</si>
  <si>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</si>
  <si>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</si>
  <si>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</si>
  <si>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</si>
  <si>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</si>
  <si>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</si>
  <si>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</si>
  <si>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</si>
  <si>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</si>
  <si>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</si>
  <si>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</si>
  <si>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</si>
  <si>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</si>
  <si>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</si>
  <si>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</si>
  <si>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</si>
  <si>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</si>
  <si>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</si>
  <si>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</si>
  <si>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</si>
  <si>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</si>
  <si>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</si>
  <si>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</si>
  <si>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</si>
  <si>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</si>
  <si>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</si>
  <si>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</si>
  <si>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</si>
  <si>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</si>
  <si>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</si>
  <si>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</si>
  <si>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</si>
  <si>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</si>
  <si>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</si>
  <si>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</si>
  <si>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</si>
  <si>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</si>
  <si>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</si>
  <si>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</si>
  <si>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</si>
  <si>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</si>
  <si>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</si>
  <si>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</si>
  <si>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</si>
  <si>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</si>
  <si>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</si>
  <si>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</si>
  <si>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</si>
  <si>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</si>
  <si>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</si>
  <si>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</si>
  <si>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</si>
  <si>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</si>
  <si>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</si>
  <si>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</si>
  <si>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</si>
  <si>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</si>
  <si>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</si>
  <si>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</si>
  <si>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</si>
  <si>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</si>
  <si>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</si>
  <si>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</si>
  <si>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</si>
  <si>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</si>
  <si>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</si>
  <si>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</si>
  <si>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</si>
  <si>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</si>
  <si>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</si>
  <si>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</si>
  <si>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</si>
  <si>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</si>
  <si>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</si>
  <si>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</si>
  <si>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</si>
  <si>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</si>
  <si>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</si>
  <si>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</si>
  <si>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</si>
  <si>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</si>
  <si>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</si>
  <si>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</si>
  <si>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</si>
  <si>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</si>
  <si>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</si>
  <si>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</si>
  <si>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</si>
  <si>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</si>
  <si>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</si>
  <si>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</si>
  <si>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</si>
  <si>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</si>
  <si>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</si>
  <si>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</si>
  <si>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</si>
  <si>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</si>
  <si>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</si>
  <si>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</si>
  <si>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</si>
  <si>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</si>
  <si>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</si>
  <si>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</si>
  <si>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</si>
  <si>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</si>
  <si>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</si>
  <si>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</si>
  <si>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</si>
  <si>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</si>
  <si>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</si>
  <si>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</si>
  <si>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</si>
  <si>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</si>
  <si>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</si>
  <si>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</si>
  <si>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</si>
  <si>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</si>
  <si>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</si>
  <si>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</si>
  <si>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</si>
  <si>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</si>
  <si>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</si>
  <si>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</si>
  <si>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</si>
  <si>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</si>
  <si>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</si>
  <si>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</si>
  <si>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</si>
  <si>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</si>
  <si>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</si>
  <si>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</si>
  <si>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</si>
  <si>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</si>
  <si>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</si>
  <si>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</si>
  <si>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</si>
  <si>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</si>
  <si>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</si>
  <si>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</si>
  <si>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</si>
  <si>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</si>
  <si>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</si>
  <si>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</si>
  <si>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</si>
  <si>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</si>
  <si>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</si>
  <si>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</si>
  <si>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</si>
  <si>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</si>
  <si>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</si>
  <si>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</si>
  <si>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</si>
  <si>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</si>
  <si>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</si>
  <si>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</si>
  <si>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</si>
  <si>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</si>
  <si>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</si>
  <si>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</si>
  <si>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</si>
  <si>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</si>
  <si>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</si>
  <si>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</si>
  <si>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</si>
  <si>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</si>
  <si>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</si>
  <si>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</si>
  <si>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</si>
  <si>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</si>
  <si>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</si>
  <si>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</si>
  <si>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</si>
  <si>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</si>
  <si>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</si>
  <si>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</si>
  <si>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</si>
  <si>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</si>
  <si>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</si>
  <si>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</si>
  <si>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</si>
  <si>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</si>
  <si>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</si>
  <si>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</si>
  <si>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</si>
  <si>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</si>
  <si>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</si>
  <si>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</si>
  <si>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</si>
  <si>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</si>
  <si>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</si>
  <si>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</si>
  <si>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</si>
  <si>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</si>
  <si>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</si>
  <si>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</si>
  <si>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</si>
  <si>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</si>
  <si>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</si>
  <si>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</si>
  <si>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</si>
  <si>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</si>
  <si>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</si>
  <si>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</si>
  <si>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</si>
  <si>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</si>
  <si>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</si>
  <si>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</si>
  <si>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</si>
  <si>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</si>
  <si>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</si>
  <si>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</si>
  <si>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</si>
  <si>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</si>
  <si>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</si>
  <si>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</si>
  <si>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</si>
  <si>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</si>
  <si>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</si>
  <si>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</si>
  <si>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</si>
  <si>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</si>
  <si>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</si>
  <si>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</si>
  <si>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</si>
  <si>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</si>
  <si>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</si>
  <si>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</si>
  <si>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</si>
  <si>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</si>
  <si>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</si>
  <si>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</si>
  <si>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</si>
  <si>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</si>
  <si>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</si>
  <si>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</si>
  <si>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</si>
  <si>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</si>
  <si>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</si>
  <si>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</si>
  <si>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</si>
  <si>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</si>
  <si>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</si>
  <si>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</si>
  <si>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</si>
  <si>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</si>
  <si>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</si>
  <si>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</si>
  <si>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</si>
  <si>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</si>
  <si>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</si>
  <si>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</si>
  <si>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</si>
  <si>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</si>
  <si>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</si>
  <si>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</si>
  <si>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</si>
  <si>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</si>
  <si>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</si>
  <si>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</si>
  <si>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</si>
  <si>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</si>
  <si>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</si>
  <si>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</si>
  <si>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</si>
  <si>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</si>
  <si>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</si>
  <si>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</si>
  <si>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</si>
  <si>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</si>
  <si>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</si>
  <si>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</si>
  <si>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</si>
  <si>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</si>
  <si>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</si>
  <si>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</si>
  <si>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</si>
  <si>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</si>
  <si>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</si>
  <si>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</si>
  <si>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</si>
  <si>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</si>
  <si>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</si>
  <si>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</si>
  <si>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</si>
  <si>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</si>
  <si>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</si>
  <si>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</si>
  <si>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</si>
  <si>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</si>
  <si>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</si>
  <si>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</si>
  <si>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</si>
  <si>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</si>
  <si>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</si>
  <si>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</si>
  <si>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</si>
  <si>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</si>
  <si>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</si>
  <si>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</si>
  <si>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</si>
  <si>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</si>
  <si>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</si>
  <si>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</si>
  <si>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</si>
  <si>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</si>
  <si>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</si>
  <si>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</si>
  <si>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</si>
  <si>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</si>
  <si>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</si>
  <si>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</si>
  <si>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</si>
  <si>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</si>
  <si>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</si>
  <si>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</si>
  <si>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</si>
  <si>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</si>
  <si>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</si>
  <si>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</si>
  <si>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</si>
  <si>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</si>
  <si>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</si>
  <si>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</si>
  <si>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</si>
  <si>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</si>
  <si>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</si>
  <si>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</si>
  <si>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</si>
  <si>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</si>
  <si>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</si>
  <si>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</si>
  <si>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</si>
  <si>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</si>
  <si>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</si>
  <si>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</si>
  <si>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</si>
  <si>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</si>
  <si>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</si>
  <si>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</si>
  <si>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</si>
  <si>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</si>
  <si>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</si>
  <si>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</si>
  <si>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</si>
  <si>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</si>
  <si>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</si>
  <si>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</si>
  <si>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</si>
  <si>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</si>
  <si>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</si>
  <si>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</si>
  <si>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</si>
  <si>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</si>
  <si>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</si>
  <si>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</si>
  <si>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</si>
  <si>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</si>
  <si>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</si>
  <si>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</si>
  <si>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</si>
  <si>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</si>
  <si>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</si>
  <si>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</si>
  <si>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</si>
  <si>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</si>
  <si>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</si>
  <si>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</si>
  <si>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</si>
  <si>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</si>
  <si>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</si>
  <si>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</si>
  <si>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</si>
  <si>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</si>
  <si>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</si>
  <si>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</si>
  <si>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</si>
  <si>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</si>
  <si>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</si>
  <si>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</si>
  <si>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</si>
  <si>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</si>
  <si>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</si>
  <si>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</si>
  <si>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</si>
  <si>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</si>
  <si>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</si>
  <si>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</si>
  <si>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</si>
  <si>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</si>
  <si>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</si>
  <si>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</si>
  <si>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</si>
  <si>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</si>
  <si>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</si>
  <si>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</si>
  <si>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</si>
  <si>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</si>
  <si>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</si>
  <si>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</si>
  <si>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</si>
  <si>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</si>
  <si>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</si>
  <si>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</si>
  <si>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</si>
  <si>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</si>
  <si>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</si>
  <si>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</si>
  <si>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</si>
  <si>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</si>
  <si>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</si>
  <si>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</si>
  <si>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</si>
  <si>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</si>
  <si>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</si>
  <si>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</si>
  <si>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</si>
  <si>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</si>
  <si>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</si>
  <si>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</si>
  <si>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</si>
  <si>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</si>
  <si>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</si>
  <si>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</si>
  <si>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</si>
  <si>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</si>
  <si>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</si>
  <si>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</si>
  <si>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</si>
  <si>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</si>
  <si>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</si>
  <si>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</si>
  <si>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</si>
  <si>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</si>
  <si>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</si>
  <si>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</si>
  <si>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</si>
  <si>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</si>
  <si>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</si>
  <si>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</si>
  <si>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</si>
  <si>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</si>
  <si>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</si>
  <si>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</si>
  <si>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</si>
  <si>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</si>
  <si>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</si>
  <si>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</si>
  <si>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</si>
  <si>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</si>
  <si>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</si>
  <si>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</si>
  <si>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</si>
  <si>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</si>
  <si>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</si>
  <si>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</si>
  <si>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</si>
  <si>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</si>
  <si>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</si>
  <si>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</si>
  <si>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</si>
  <si>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</si>
  <si>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</si>
  <si>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</si>
  <si>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</si>
  <si>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</si>
  <si>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</si>
  <si>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</si>
  <si>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</si>
  <si>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</si>
  <si>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</si>
  <si>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</si>
  <si>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</si>
  <si>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</si>
  <si>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</si>
  <si>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</si>
  <si>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</si>
  <si>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</si>
  <si>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</si>
  <si>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</si>
  <si>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</si>
  <si>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</si>
  <si>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</si>
  <si>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</si>
  <si>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</si>
  <si>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</si>
  <si>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</si>
  <si>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</si>
  <si>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</si>
  <si>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</si>
  <si>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</si>
  <si>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</si>
  <si>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</si>
  <si>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</si>
  <si>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</si>
  <si>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</si>
  <si>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</si>
  <si>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</si>
  <si>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</si>
  <si>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</si>
  <si>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</si>
  <si>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</si>
  <si>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</si>
  <si>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</si>
  <si>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</si>
  <si>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</si>
  <si>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</si>
  <si>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</si>
  <si>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</si>
  <si>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</si>
  <si>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</si>
  <si>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</si>
  <si>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</si>
  <si>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</si>
  <si>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</si>
  <si>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</si>
  <si>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</si>
  <si>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</si>
  <si>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</si>
  <si>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</si>
  <si>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</si>
  <si>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</si>
  <si>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</si>
  <si>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</si>
  <si>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</si>
  <si>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</si>
  <si>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</si>
  <si>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</si>
  <si>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</si>
  <si>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</si>
  <si>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</si>
  <si>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</si>
  <si>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</si>
  <si>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</si>
  <si>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</si>
  <si>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</si>
  <si>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</si>
  <si>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</si>
  <si>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</si>
  <si>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</si>
  <si>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</si>
  <si>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</si>
  <si>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</si>
  <si>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</si>
  <si>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</si>
  <si>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</si>
  <si>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</si>
  <si>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</si>
  <si>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</si>
  <si>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</si>
  <si>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</si>
  <si>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</si>
  <si>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</si>
  <si>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</si>
  <si>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</si>
  <si>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</si>
  <si>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</si>
  <si>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</si>
  <si>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</si>
  <si>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</si>
  <si>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</si>
  <si>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</si>
  <si>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</si>
  <si>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</si>
  <si>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</si>
  <si>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</si>
  <si>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</si>
  <si>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</si>
  <si>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</si>
  <si>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</si>
  <si>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</si>
  <si>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</si>
  <si>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</si>
  <si>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</si>
  <si>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</si>
  <si>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</si>
  <si>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</si>
  <si>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</si>
  <si>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</si>
  <si>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</si>
  <si>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</si>
  <si>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</si>
  <si>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</si>
  <si>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</si>
  <si>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</si>
  <si>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</si>
  <si>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</si>
  <si>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</si>
  <si>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</si>
  <si>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</si>
  <si>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</si>
  <si>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</si>
  <si>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</si>
  <si>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</si>
  <si>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</si>
  <si>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</si>
  <si>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</si>
  <si>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</si>
  <si>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</si>
  <si>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</si>
  <si>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</si>
  <si>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</si>
  <si>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</si>
  <si>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</si>
  <si>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</si>
  <si>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</si>
  <si>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</si>
  <si>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</si>
  <si>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</si>
  <si>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</si>
  <si>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</si>
  <si>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</si>
  <si>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</si>
  <si>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</si>
  <si>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</si>
  <si>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</si>
  <si>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</si>
  <si>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</si>
  <si>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</si>
  <si>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</si>
  <si>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</si>
  <si>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</si>
  <si>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</si>
  <si>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</si>
  <si>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</si>
  <si>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</si>
  <si>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</si>
  <si>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</si>
  <si>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</si>
  <si>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</si>
  <si>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</si>
  <si>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</si>
  <si>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</si>
  <si>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</si>
  <si>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</si>
  <si>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</si>
  <si>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</si>
  <si>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</si>
  <si>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</si>
  <si>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</si>
  <si>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</si>
  <si>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</si>
  <si>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</si>
  <si>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</si>
  <si>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</si>
  <si>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</si>
  <si>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</si>
  <si>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</si>
  <si>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</si>
  <si>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</si>
  <si>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</si>
  <si>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</si>
  <si>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</si>
  <si>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</si>
  <si>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</si>
  <si>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</si>
  <si>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</si>
  <si>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</si>
  <si>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</si>
  <si>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</si>
  <si>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</si>
  <si>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</si>
  <si>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</si>
  <si>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</si>
  <si>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</si>
  <si>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</si>
  <si>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</si>
  <si>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</si>
  <si>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</si>
  <si>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</si>
  <si>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</si>
  <si>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</si>
  <si>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</si>
  <si>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</si>
  <si>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</si>
  <si>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</si>
  <si>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</si>
  <si>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</si>
  <si>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</si>
  <si>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</si>
  <si>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</si>
  <si>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</si>
  <si>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</si>
  <si>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</si>
  <si>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</si>
  <si>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</si>
  <si>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</si>
  <si>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</si>
  <si>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</si>
  <si>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</si>
  <si>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</si>
  <si>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</si>
  <si>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</si>
  <si>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</si>
  <si>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</si>
  <si>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</si>
  <si>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</si>
  <si>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</si>
  <si>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</si>
  <si>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</si>
  <si>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</si>
  <si>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</si>
  <si>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</si>
  <si>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</si>
  <si>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</si>
  <si>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</si>
  <si>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</si>
  <si>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</si>
  <si>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</si>
  <si>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</si>
  <si>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</si>
  <si>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</si>
  <si>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</si>
  <si>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</si>
  <si>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</si>
  <si>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</si>
  <si>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</si>
  <si>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</si>
  <si>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</si>
  <si>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</si>
  <si>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</si>
  <si>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</si>
  <si>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</si>
  <si>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</si>
  <si>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</si>
  <si>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</si>
  <si>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</si>
  <si>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</si>
  <si>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</si>
  <si>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</si>
  <si>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</si>
  <si>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</si>
  <si>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</si>
  <si>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</si>
  <si>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</si>
  <si>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</si>
  <si>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</si>
  <si>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</si>
  <si>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</si>
  <si>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</si>
  <si>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</si>
  <si>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</si>
  <si>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</si>
  <si>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</si>
  <si>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</si>
  <si>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</si>
  <si>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</si>
  <si>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</si>
  <si>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</si>
  <si>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</si>
  <si>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</si>
  <si>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</si>
  <si>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</si>
  <si>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</si>
  <si>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</si>
  <si>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</si>
  <si>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</si>
  <si>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</si>
  <si>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</si>
  <si>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</si>
  <si>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</si>
  <si>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</si>
  <si>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</si>
  <si>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</si>
  <si>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</si>
  <si>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</si>
  <si>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</si>
  <si>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</si>
  <si>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</si>
  <si>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</si>
  <si>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</si>
  <si>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</si>
  <si>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</si>
  <si>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</si>
  <si>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</si>
  <si>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</si>
  <si>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</si>
  <si>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</si>
  <si>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</si>
  <si>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</si>
  <si>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</si>
  <si>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</si>
  <si>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</si>
  <si>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</si>
  <si>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</si>
  <si>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</si>
  <si>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</si>
  <si>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</si>
  <si>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</si>
  <si>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</si>
  <si>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</si>
  <si>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</si>
  <si>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</si>
  <si>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</si>
  <si>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</si>
  <si>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</si>
  <si>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</si>
  <si>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</si>
  <si>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</si>
  <si>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</si>
  <si>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</si>
  <si>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</si>
  <si>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</si>
  <si>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</si>
  <si>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</si>
  <si>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</si>
  <si>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</si>
  <si>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</si>
  <si>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</si>
  <si>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</si>
  <si>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</si>
  <si>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</si>
  <si>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</si>
  <si>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</si>
  <si>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</si>
  <si>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</si>
  <si>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</si>
  <si>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</si>
  <si>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</si>
  <si>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</si>
  <si>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</si>
  <si>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</si>
  <si>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</si>
  <si>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</si>
  <si>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</si>
  <si>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</si>
  <si>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</si>
  <si>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</si>
  <si>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</si>
  <si>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</si>
  <si>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</si>
  <si>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</si>
  <si>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</si>
  <si>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</si>
  <si>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</si>
  <si>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</si>
  <si>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</si>
  <si>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</si>
  <si>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</si>
  <si>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</si>
  <si>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</si>
  <si>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</si>
  <si>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</si>
  <si>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</si>
  <si>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</si>
  <si>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</si>
  <si>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</si>
  <si>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</si>
  <si>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</si>
  <si>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</si>
  <si>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</si>
  <si>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</si>
  <si>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</si>
  <si>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</si>
  <si>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</si>
  <si>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</si>
  <si>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</si>
  <si>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</si>
  <si>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</si>
  <si>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</si>
  <si>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</si>
  <si>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</si>
  <si>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</si>
  <si>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</si>
  <si>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</si>
  <si>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</si>
  <si>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</si>
  <si>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</si>
  <si>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</si>
  <si>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</si>
  <si>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</si>
  <si>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</si>
  <si>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</si>
  <si>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</si>
  <si>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</si>
  <si>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</si>
  <si>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</si>
  <si>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</si>
  <si>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</si>
  <si>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</si>
  <si>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</si>
  <si>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</si>
  <si>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</si>
  <si>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</si>
  <si>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</si>
  <si>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</si>
  <si>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</si>
  <si>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</si>
  <si>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</si>
  <si>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</si>
  <si>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</si>
  <si>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</si>
  <si>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</si>
  <si>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</si>
  <si>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</si>
  <si>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</si>
  <si>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</si>
  <si>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</si>
  <si>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</si>
  <si>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</si>
  <si>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</si>
  <si>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</si>
  <si>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</si>
  <si>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</si>
  <si>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</si>
  <si>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</si>
  <si>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</si>
  <si>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</si>
  <si>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</si>
  <si>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</si>
  <si>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</si>
  <si>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</si>
  <si>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</si>
  <si>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</si>
  <si>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</si>
  <si>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</si>
  <si>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</si>
  <si>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</si>
  <si>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</si>
  <si>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</si>
  <si>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</si>
  <si>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</si>
  <si>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</si>
  <si>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</si>
  <si>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</si>
  <si>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</si>
  <si>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</si>
  <si>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</si>
  <si>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</si>
  <si>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</si>
  <si>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</si>
  <si>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</si>
  <si>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</si>
  <si>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</si>
  <si>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</si>
  <si>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</si>
  <si>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</si>
  <si>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</si>
  <si>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</si>
  <si>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</si>
  <si>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</si>
  <si>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</si>
  <si>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</si>
  <si>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</si>
  <si>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</si>
  <si>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</si>
  <si>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</si>
  <si>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</si>
  <si>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</si>
  <si>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</si>
  <si>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</si>
  <si>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</si>
  <si>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</si>
  <si>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</si>
  <si>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</si>
  <si>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</si>
  <si>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</si>
  <si>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</si>
  <si>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</si>
  <si>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</si>
  <si>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</si>
  <si>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</si>
  <si>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</si>
  <si>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</si>
  <si>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</si>
  <si>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</si>
  <si>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</si>
  <si>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</si>
  <si>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</si>
  <si>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</si>
  <si>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</si>
  <si>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</si>
  <si>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</si>
  <si>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</si>
  <si>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</si>
  <si>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</si>
  <si>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</si>
  <si>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</si>
  <si>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</si>
  <si>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</si>
  <si>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</si>
  <si>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</si>
  <si>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</si>
  <si>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</si>
  <si>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</si>
  <si>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</si>
  <si>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</si>
  <si>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</si>
  <si>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</si>
  <si>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</si>
  <si>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</si>
  <si>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</si>
  <si>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</si>
  <si>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</si>
  <si>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</si>
  <si>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</si>
  <si>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</si>
  <si>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</si>
  <si>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</si>
  <si>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</si>
  <si>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</si>
  <si>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</si>
  <si>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</si>
  <si>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</si>
  <si>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</si>
  <si>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</si>
  <si>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</si>
  <si>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</si>
  <si>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</si>
  <si>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</si>
  <si>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</si>
  <si>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</si>
  <si>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</si>
  <si>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</si>
  <si>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</si>
  <si>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</si>
  <si>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</si>
  <si>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</si>
  <si>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</si>
  <si>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</si>
  <si>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</si>
  <si>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</si>
  <si>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</si>
  <si>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</si>
  <si>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</si>
  <si>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</si>
  <si>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</si>
  <si>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</si>
  <si>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</si>
  <si>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</si>
  <si>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</si>
  <si>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</si>
  <si>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</si>
  <si>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</si>
  <si>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</si>
  <si>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</si>
  <si>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</si>
  <si>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</si>
  <si>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</si>
  <si>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</si>
  <si>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</si>
  <si>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</si>
  <si>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</si>
  <si>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</si>
  <si>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</si>
  <si>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</si>
  <si>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</si>
  <si>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</si>
  <si>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</si>
  <si>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</si>
  <si>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</si>
  <si>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</si>
  <si>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</si>
  <si>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</si>
  <si>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</si>
  <si>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</si>
  <si>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</si>
  <si>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</si>
  <si>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</si>
  <si>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</si>
  <si>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</si>
  <si>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</si>
  <si>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</si>
  <si>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</si>
  <si>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</si>
  <si>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</si>
  <si>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</si>
  <si>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</si>
  <si>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</si>
  <si>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</si>
  <si>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</si>
  <si>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</si>
  <si>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</si>
  <si>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</si>
  <si>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</si>
  <si>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</si>
  <si>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</si>
  <si>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</si>
  <si>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</si>
  <si>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</si>
  <si>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</si>
  <si>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</si>
  <si>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</si>
  <si>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</si>
  <si>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</si>
  <si>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</si>
  <si>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</si>
  <si>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</si>
  <si>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</si>
  <si>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</si>
  <si>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</si>
  <si>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</si>
  <si>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</si>
  <si>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</si>
  <si>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</si>
  <si>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</si>
  <si>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</si>
  <si>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</si>
  <si>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</si>
  <si>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</si>
  <si>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</si>
  <si>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</si>
  <si>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</si>
  <si>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</si>
  <si>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</si>
  <si>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</si>
  <si>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</si>
  <si>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</si>
  <si>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</si>
  <si>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</si>
  <si>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</si>
  <si>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</si>
  <si>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</si>
  <si>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</si>
  <si>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</si>
  <si>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</si>
  <si>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</si>
  <si>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</si>
  <si>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</si>
  <si>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</si>
  <si>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</si>
  <si>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</si>
  <si>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</si>
  <si>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</si>
  <si>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</si>
  <si>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</si>
  <si>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</si>
  <si>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</si>
  <si>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</si>
  <si>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</si>
  <si>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</si>
  <si>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</si>
  <si>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</si>
  <si>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</si>
  <si>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</si>
  <si>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</si>
  <si>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</si>
  <si>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</si>
  <si>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</si>
  <si>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</si>
  <si>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</si>
  <si>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</si>
  <si>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</si>
  <si>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</si>
  <si>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</si>
  <si>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</si>
  <si>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</si>
  <si>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</si>
  <si>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</si>
  <si>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</si>
  <si>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</si>
  <si>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</si>
  <si>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</si>
  <si>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</si>
  <si>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</si>
  <si>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</si>
  <si>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</si>
  <si>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</si>
  <si>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</si>
  <si>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</si>
  <si>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</si>
  <si>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</si>
  <si>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</si>
  <si>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</si>
  <si>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</si>
  <si>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</si>
  <si>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</si>
  <si>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</si>
  <si>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</si>
  <si>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</si>
  <si>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</si>
  <si>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</si>
  <si>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</si>
  <si>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</si>
  <si>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</si>
  <si>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</si>
  <si>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</si>
  <si>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</si>
  <si>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</si>
  <si>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</si>
  <si>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</si>
  <si>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</si>
  <si>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</si>
  <si>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</si>
  <si>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</si>
  <si>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</si>
  <si>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</si>
  <si>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</si>
  <si>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</si>
  <si>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</si>
  <si>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</si>
  <si>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</si>
  <si>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</si>
  <si>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</si>
  <si>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</si>
  <si>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</si>
  <si>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</si>
  <si>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</si>
  <si>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</si>
  <si>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</si>
  <si>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</si>
  <si>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</si>
  <si>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</si>
  <si>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</si>
  <si>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</si>
  <si>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</si>
  <si>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</si>
  <si>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</si>
  <si>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</si>
  <si>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</si>
  <si>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</si>
  <si>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</si>
  <si>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</si>
  <si>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</si>
  <si>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</si>
  <si>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</si>
  <si>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</si>
  <si>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</si>
  <si>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</si>
  <si>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</si>
  <si>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</si>
  <si>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</si>
  <si>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</si>
  <si>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</si>
  <si>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</si>
  <si>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</si>
  <si>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</si>
  <si>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</si>
  <si>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</si>
  <si>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</si>
  <si>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</si>
  <si>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</si>
  <si>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</si>
  <si>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</si>
  <si>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</si>
  <si>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</si>
  <si>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</si>
  <si>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</si>
  <si>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</si>
  <si>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</si>
  <si>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</si>
  <si>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</si>
  <si>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</si>
  <si>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</si>
  <si>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</si>
  <si>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</si>
  <si>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</si>
  <si>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</si>
  <si>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</si>
  <si>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</si>
  <si>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</si>
  <si>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</si>
  <si>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</si>
  <si>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</si>
  <si>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</si>
  <si>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</si>
  <si>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</si>
  <si>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</si>
  <si>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</si>
  <si>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</si>
  <si>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</si>
  <si>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</si>
  <si>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</si>
  <si>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</si>
  <si>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</si>
  <si>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</si>
  <si>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</si>
  <si>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</si>
  <si>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</si>
  <si>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</si>
  <si>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</si>
  <si>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</si>
  <si>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</si>
  <si>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</si>
  <si>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</si>
  <si>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</si>
  <si>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</si>
  <si>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</si>
  <si>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</si>
  <si>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</si>
  <si>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</si>
  <si>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</si>
  <si>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</si>
  <si>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</si>
  <si>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</si>
  <si>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</si>
  <si>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</si>
  <si>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</si>
  <si>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</si>
  <si>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</si>
  <si>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</si>
  <si>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</si>
  <si>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</si>
  <si>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</si>
  <si>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</si>
  <si>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</si>
  <si>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</si>
  <si>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</si>
  <si>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</si>
  <si>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</si>
  <si>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</si>
  <si>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</si>
  <si>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</si>
  <si>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</si>
  <si>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</si>
  <si>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</si>
  <si>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</si>
  <si>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</si>
  <si>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</si>
  <si>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</si>
  <si>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</si>
  <si>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</si>
  <si>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</si>
  <si>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</si>
  <si>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</si>
  <si>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</si>
  <si>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</si>
  <si>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</si>
  <si>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</si>
  <si>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</si>
  <si>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</si>
  <si>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</si>
  <si>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</si>
  <si>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</si>
  <si>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</si>
  <si>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</si>
  <si>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</si>
  <si>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</si>
  <si>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</si>
  <si>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</si>
  <si>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</si>
  <si>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</si>
  <si>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</si>
  <si>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</si>
  <si>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</si>
  <si>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</si>
  <si>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</si>
  <si>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</si>
  <si>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</si>
  <si>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</si>
  <si>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</si>
  <si>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</si>
  <si>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</si>
  <si>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</si>
  <si>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</si>
  <si>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</si>
  <si>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</si>
  <si>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</si>
  <si>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</si>
  <si>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</si>
  <si>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</si>
  <si>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</si>
  <si>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</si>
  <si>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</si>
  <si>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</si>
  <si>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</si>
  <si>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</si>
  <si>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</si>
  <si>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</si>
  <si>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</si>
  <si>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</si>
  <si>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</si>
  <si>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</si>
  <si>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</si>
  <si>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</si>
  <si>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</si>
  <si>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</si>
  <si>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</si>
  <si>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</si>
  <si>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</si>
  <si>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</si>
  <si>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</si>
  <si>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</si>
  <si>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</si>
  <si>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</si>
  <si>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</si>
  <si>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</si>
  <si>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</si>
  <si>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</si>
  <si>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</si>
  <si>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</si>
  <si>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</si>
  <si>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</si>
  <si>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</si>
  <si>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</si>
  <si>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</si>
  <si>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</si>
  <si>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</si>
  <si>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</si>
  <si>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</si>
  <si>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</si>
  <si>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</si>
  <si>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</si>
  <si>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</si>
  <si>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</si>
  <si>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</si>
  <si>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</si>
  <si>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</si>
  <si>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</si>
  <si>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</si>
  <si>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</si>
  <si>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</si>
  <si>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</si>
  <si>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</si>
  <si>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</si>
  <si>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</si>
  <si>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</si>
  <si>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</si>
  <si>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</si>
  <si>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</si>
  <si>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</si>
  <si>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</si>
  <si>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</si>
  <si>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</si>
  <si>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</si>
  <si>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</si>
  <si>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</si>
  <si>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</si>
  <si>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</si>
  <si>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</si>
  <si>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</si>
  <si>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</si>
  <si>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</si>
  <si>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</si>
  <si>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</si>
  <si>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</si>
  <si>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</si>
  <si>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</si>
  <si>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</si>
  <si>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</si>
  <si>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</si>
  <si>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</si>
  <si>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</si>
  <si>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</si>
  <si>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</si>
  <si>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</si>
  <si>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</si>
  <si>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</si>
  <si>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</si>
  <si>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</si>
  <si>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</si>
  <si>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</si>
  <si>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</si>
  <si>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</si>
  <si>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</si>
  <si>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</si>
  <si>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</si>
  <si>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</si>
  <si>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</si>
  <si>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</si>
  <si>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</si>
  <si>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</si>
  <si>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</si>
  <si>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</si>
  <si>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</si>
  <si>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</si>
  <si>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</si>
  <si>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</si>
  <si>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</si>
  <si>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</si>
  <si>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</si>
  <si>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</si>
  <si>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</si>
  <si>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</si>
  <si>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</si>
  <si>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</si>
  <si>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</si>
  <si>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</si>
  <si>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</si>
  <si>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</si>
  <si>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</si>
  <si>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</si>
  <si>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</si>
  <si>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</si>
  <si>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</si>
  <si>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</si>
  <si>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</si>
  <si>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</si>
  <si>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</si>
  <si>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</si>
  <si>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</si>
  <si>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</si>
  <si>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</si>
  <si>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</si>
  <si>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</si>
  <si>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</si>
  <si>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</si>
  <si>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</si>
  <si>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</si>
  <si>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</si>
  <si>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</si>
  <si>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</si>
  <si>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</si>
  <si>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</si>
  <si>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</si>
  <si>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</si>
  <si>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</si>
  <si>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</si>
  <si>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</si>
  <si>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</si>
  <si>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</si>
  <si>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</si>
  <si>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</si>
  <si>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</si>
  <si>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</si>
  <si>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</si>
  <si>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</si>
  <si>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</si>
  <si>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</si>
  <si>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</si>
  <si>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</si>
  <si>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</si>
  <si>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</si>
  <si>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</si>
  <si>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</si>
  <si>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</si>
  <si>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</si>
  <si>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</si>
  <si>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</si>
  <si>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</si>
  <si>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</si>
  <si>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</si>
  <si>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</si>
  <si>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</si>
  <si>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</si>
  <si>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</si>
  <si>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</si>
  <si>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</si>
  <si>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</si>
  <si>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</si>
  <si>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</si>
  <si>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</si>
  <si>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</si>
  <si>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</si>
  <si>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</si>
  <si>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</si>
  <si>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</si>
  <si>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</si>
  <si>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</si>
  <si>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</si>
  <si>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</si>
  <si>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</si>
  <si>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</si>
  <si>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</si>
  <si>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</si>
  <si>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</si>
  <si>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</si>
  <si>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</si>
  <si>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</si>
  <si>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</si>
  <si>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</si>
  <si>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</si>
  <si>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</si>
  <si>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</si>
  <si>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</si>
  <si>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</si>
  <si>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</si>
  <si>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</si>
  <si>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</si>
  <si>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</si>
  <si>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</si>
  <si>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</si>
  <si>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</si>
  <si>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</si>
  <si>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</si>
  <si>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</si>
  <si>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</si>
  <si>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</si>
  <si>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</si>
  <si>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</si>
  <si>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</si>
  <si>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</si>
  <si>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</si>
  <si>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</si>
  <si>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</si>
  <si>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</si>
  <si>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</si>
  <si>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</si>
  <si>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</si>
  <si>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</si>
  <si>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</si>
  <si>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</si>
  <si>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</si>
  <si>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</si>
  <si>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</si>
  <si>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</si>
  <si>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</si>
  <si>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</si>
  <si>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</si>
  <si>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</si>
  <si>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</si>
  <si>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</si>
  <si>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</si>
  <si>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</si>
  <si>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</si>
  <si>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</si>
  <si>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</si>
  <si>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</si>
  <si>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</si>
  <si>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</si>
  <si>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</si>
  <si>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</si>
  <si>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</si>
  <si>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</si>
  <si>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</si>
  <si>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</si>
  <si>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</si>
  <si>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</si>
  <si>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</si>
  <si>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</si>
  <si>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</si>
  <si>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</si>
  <si>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</si>
  <si>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</si>
  <si>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</si>
  <si>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</si>
  <si>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</si>
  <si>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</si>
  <si>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</si>
  <si>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</si>
  <si>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</si>
  <si>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</si>
  <si>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</si>
  <si>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</si>
  <si>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</si>
  <si>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</si>
  <si>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</si>
  <si>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</si>
  <si>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</si>
  <si>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</si>
  <si>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</si>
  <si>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</si>
  <si>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</si>
  <si>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</si>
  <si>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</si>
  <si>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</si>
  <si>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</si>
  <si>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</si>
  <si>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</si>
  <si>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</si>
  <si>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</si>
  <si>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</si>
  <si>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</si>
  <si>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</si>
  <si>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</si>
  <si>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</si>
  <si>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</si>
  <si>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</si>
  <si>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</si>
  <si>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</si>
  <si>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</si>
  <si>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</si>
  <si>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</si>
  <si>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</si>
  <si>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</si>
  <si>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</si>
  <si>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</si>
  <si>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</si>
  <si>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</si>
  <si>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</si>
  <si>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</si>
  <si>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</si>
  <si>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</si>
  <si>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</si>
  <si>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</si>
  <si>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</si>
  <si>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</si>
  <si>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</si>
  <si>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</si>
  <si>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</si>
  <si>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</si>
  <si>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</si>
  <si>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</si>
  <si>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</si>
  <si>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</si>
  <si>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</si>
  <si>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</si>
  <si>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</si>
  <si>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</si>
  <si>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</si>
  <si>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</si>
  <si>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</si>
  <si>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</si>
  <si>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</si>
  <si>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</si>
  <si>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</si>
  <si>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</si>
  <si>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</si>
  <si>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</si>
  <si>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</si>
  <si>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</si>
  <si>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</si>
  <si>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</si>
  <si>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</si>
  <si>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</si>
  <si>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</si>
  <si>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</si>
  <si>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</si>
  <si>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</si>
  <si>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</si>
  <si>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</si>
  <si>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</si>
  <si>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</si>
  <si>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</si>
  <si>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</si>
  <si>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</si>
  <si>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</si>
  <si>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</si>
  <si>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</si>
  <si>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</si>
  <si>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</si>
  <si>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</si>
  <si>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</si>
  <si>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</si>
  <si>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</si>
  <si>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</si>
  <si>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</si>
  <si>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</si>
  <si>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</si>
  <si>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</si>
  <si>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</si>
  <si>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</si>
  <si>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</si>
  <si>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</si>
  <si>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</si>
  <si>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</si>
  <si>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</si>
  <si>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</si>
  <si>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</si>
  <si>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</si>
  <si>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</si>
  <si>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</si>
  <si>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</si>
  <si>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</si>
  <si>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</si>
  <si>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</si>
  <si>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</si>
  <si>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</si>
  <si>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</si>
  <si>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</si>
  <si>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</si>
  <si>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</si>
  <si>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</si>
  <si>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</si>
  <si>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</si>
  <si>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</si>
  <si>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</si>
  <si>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</si>
  <si>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</si>
  <si>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</si>
  <si>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</si>
  <si>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</si>
  <si>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</si>
  <si>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</si>
  <si>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</si>
  <si>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</si>
  <si>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</si>
  <si>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</si>
  <si>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</si>
  <si>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</si>
  <si>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</si>
  <si>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</si>
  <si>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</si>
  <si>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</si>
  <si>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</si>
  <si>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</si>
  <si>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</si>
  <si>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</si>
  <si>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</si>
  <si>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</si>
  <si>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</si>
  <si>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</si>
  <si>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</si>
  <si>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</si>
  <si>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</si>
  <si>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</si>
  <si>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</si>
  <si>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</si>
  <si>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</si>
  <si>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</si>
  <si>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</si>
  <si>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</si>
  <si>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</si>
  <si>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</si>
  <si>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</si>
  <si>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</si>
  <si>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</si>
  <si>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</si>
  <si>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</si>
  <si>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</si>
  <si>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</si>
  <si>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</si>
  <si>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</si>
  <si>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</si>
  <si>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</si>
  <si>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</si>
  <si>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</si>
  <si>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</si>
  <si>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</si>
  <si>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</si>
  <si>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</si>
  <si>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</si>
  <si>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</si>
  <si>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</si>
  <si>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</si>
  <si>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</si>
  <si>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</si>
  <si>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</si>
  <si>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</si>
  <si>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</si>
  <si>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</si>
  <si>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</si>
  <si>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</si>
  <si>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</si>
  <si>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</si>
  <si>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</si>
  <si>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</si>
  <si>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</si>
  <si>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</si>
  <si>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</si>
  <si>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</si>
  <si>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</si>
  <si>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</si>
  <si>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</si>
  <si>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</si>
  <si>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</si>
  <si>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</si>
  <si>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</si>
  <si>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</si>
  <si>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</si>
  <si>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</si>
  <si>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</si>
  <si>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</si>
  <si>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</si>
  <si>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</si>
  <si>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</si>
  <si>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</si>
  <si>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</si>
  <si>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</si>
  <si>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</si>
  <si>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</si>
  <si>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</si>
  <si>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</si>
  <si>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</si>
  <si>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</si>
  <si>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</si>
  <si>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</si>
  <si>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</si>
  <si>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</si>
  <si>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</si>
  <si>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</si>
  <si>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</si>
  <si>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</si>
  <si>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</si>
  <si>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</si>
  <si>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</si>
  <si>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</si>
  <si>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</si>
  <si>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</si>
  <si>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</si>
  <si>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</si>
  <si>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</si>
  <si>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</si>
  <si>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</si>
  <si>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</si>
  <si>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</si>
  <si>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</si>
  <si>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</si>
  <si>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</si>
  <si>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</si>
  <si>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</si>
  <si>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</si>
  <si>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</si>
  <si>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</si>
  <si>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</si>
  <si>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</si>
  <si>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</si>
  <si>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</si>
  <si>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</si>
  <si>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</si>
  <si>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</si>
  <si>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</si>
  <si>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</si>
  <si>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</si>
  <si>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</si>
  <si>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</si>
  <si>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</si>
  <si>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</si>
  <si>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</si>
  <si>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</si>
  <si>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</si>
  <si>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</si>
  <si>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</si>
  <si>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</si>
  <si>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</si>
  <si>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</si>
  <si>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</si>
  <si>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</si>
  <si>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</si>
  <si>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</si>
  <si>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</si>
  <si>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</si>
  <si>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</si>
  <si>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</si>
  <si>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</si>
  <si>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</si>
  <si>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</si>
  <si>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</si>
  <si>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</si>
  <si>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</si>
  <si>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</si>
  <si>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</si>
  <si>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</si>
  <si>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</si>
  <si>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</si>
  <si>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</si>
  <si>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</si>
  <si>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</si>
  <si>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</si>
  <si>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</si>
  <si>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</si>
  <si>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</si>
  <si>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</si>
  <si>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</si>
  <si>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</si>
  <si>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</si>
  <si>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</si>
  <si>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</si>
  <si>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</si>
  <si>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</si>
  <si>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</si>
  <si>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</si>
  <si>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</si>
  <si>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</si>
  <si>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</si>
  <si>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</si>
  <si>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</si>
  <si>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</si>
  <si>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</si>
  <si>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</si>
  <si>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</si>
  <si>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</si>
  <si>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</si>
  <si>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</si>
  <si>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</si>
  <si>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</si>
  <si>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</si>
  <si>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</si>
  <si>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</si>
  <si>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</si>
  <si>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</si>
  <si>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</si>
  <si>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</si>
  <si>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</si>
  <si>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</si>
  <si>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</si>
  <si>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</si>
  <si>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</si>
  <si>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</si>
  <si>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</si>
  <si>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</si>
  <si>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</si>
  <si>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</si>
  <si>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</si>
  <si>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</si>
  <si>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</si>
  <si>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</si>
  <si>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</si>
  <si>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</si>
  <si>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</si>
  <si>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</si>
  <si>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</si>
  <si>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</si>
  <si>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</si>
  <si>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</si>
  <si>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</si>
  <si>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</si>
  <si>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</si>
  <si>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</si>
  <si>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</si>
  <si>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</si>
  <si>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</si>
  <si>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</si>
  <si>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</si>
  <si>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</si>
  <si>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</si>
  <si>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</si>
  <si>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</si>
  <si>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</si>
  <si>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</si>
  <si>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</si>
  <si>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</si>
  <si>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</si>
  <si>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</si>
  <si>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</si>
  <si>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</si>
  <si>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</si>
  <si>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</si>
  <si>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</si>
  <si>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</si>
  <si>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</si>
  <si>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</si>
  <si>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</si>
  <si>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</si>
  <si>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</si>
  <si>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</si>
  <si>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</si>
  <si>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</si>
  <si>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</si>
  <si>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</si>
  <si>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</si>
  <si>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</si>
  <si>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</si>
  <si>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</si>
  <si>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</si>
  <si>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</si>
  <si>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</si>
  <si>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</si>
  <si>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</si>
  <si>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</si>
  <si>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</si>
  <si>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</si>
  <si>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</si>
  <si>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</si>
  <si>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</si>
  <si>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</si>
  <si>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</si>
  <si>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</si>
  <si>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</si>
  <si>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</si>
  <si>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</si>
  <si>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</si>
  <si>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</si>
  <si>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</si>
  <si>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</si>
  <si>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</si>
  <si>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</si>
  <si>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</si>
  <si>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</si>
  <si>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</si>
  <si>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</si>
  <si>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</si>
  <si>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</si>
  <si>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</si>
  <si>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</si>
  <si>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</si>
  <si>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</si>
  <si>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</si>
  <si>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</si>
  <si>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</si>
  <si>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</si>
  <si>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</si>
  <si>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</si>
  <si>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</si>
  <si>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</si>
  <si>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</si>
  <si>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</si>
  <si>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</si>
  <si>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</si>
  <si>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</si>
  <si>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</si>
  <si>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</si>
  <si>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</si>
  <si>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</si>
  <si>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</si>
  <si>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</si>
  <si>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</si>
  <si>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</si>
  <si>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</si>
  <si>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</si>
  <si>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</si>
  <si>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</si>
  <si>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</si>
  <si>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</si>
  <si>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</si>
  <si>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</si>
  <si>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</si>
  <si>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</si>
  <si>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</si>
  <si>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</si>
  <si>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</si>
  <si>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</si>
  <si>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</si>
  <si>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</si>
  <si>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</si>
  <si>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</si>
  <si>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</si>
  <si>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</si>
  <si>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</si>
  <si>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</si>
  <si>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</si>
  <si>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</si>
  <si>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</si>
  <si>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</si>
  <si>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</si>
  <si>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</si>
  <si>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</si>
  <si>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</si>
  <si>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</si>
  <si>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</si>
  <si>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</si>
  <si>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</si>
  <si>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</si>
  <si>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</si>
  <si>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</si>
  <si>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</si>
  <si>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</si>
  <si>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</si>
  <si>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</si>
  <si>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</si>
  <si>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</si>
  <si>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</si>
  <si>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</si>
  <si>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</si>
  <si>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</si>
  <si>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</si>
  <si>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</si>
  <si>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</si>
  <si>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</si>
  <si>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</si>
  <si>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</si>
  <si>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</si>
  <si>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</si>
  <si>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</si>
  <si>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</si>
  <si>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</si>
  <si>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</si>
  <si>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</si>
  <si>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</si>
  <si>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</si>
  <si>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</si>
  <si>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</si>
  <si>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</si>
  <si>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</si>
  <si>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</si>
  <si>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</si>
  <si>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</si>
  <si>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</si>
  <si>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</si>
  <si>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</si>
  <si>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</si>
  <si>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</si>
  <si>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</si>
  <si>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</si>
  <si>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</si>
  <si>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</si>
  <si>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</si>
  <si>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</si>
  <si>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</si>
  <si>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</si>
  <si>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</si>
  <si>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</si>
  <si>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</si>
  <si>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</si>
  <si>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</si>
  <si>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</si>
  <si>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</si>
  <si>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</si>
  <si>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</si>
  <si>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</si>
  <si>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</si>
  <si>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</si>
  <si>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</si>
  <si>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</si>
  <si>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</si>
  <si>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</si>
  <si>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</si>
  <si>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</si>
  <si>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</si>
  <si>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</si>
  <si>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</si>
  <si>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</si>
  <si>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</si>
  <si>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</si>
  <si>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</si>
  <si>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</si>
  <si>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</si>
  <si>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</si>
  <si>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</si>
  <si>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</si>
  <si>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</si>
  <si>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</si>
  <si>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</si>
  <si>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</si>
  <si>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</si>
  <si>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</si>
  <si>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</si>
  <si>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</si>
  <si>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</si>
  <si>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</si>
  <si>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</si>
  <si>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</si>
  <si>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</si>
  <si>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</si>
  <si>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</si>
  <si>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</si>
  <si>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</si>
  <si>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</si>
  <si>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</si>
  <si>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</si>
  <si>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</si>
  <si>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</si>
  <si>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</si>
  <si>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</si>
  <si>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</si>
  <si>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</si>
  <si>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</si>
  <si>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</si>
  <si>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</si>
  <si>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</si>
  <si>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</si>
  <si>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</si>
  <si>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</si>
  <si>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</si>
  <si>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</si>
  <si>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</si>
  <si>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</si>
  <si>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</si>
  <si>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</si>
  <si>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</si>
  <si>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</si>
  <si>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</si>
  <si>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</si>
  <si>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</si>
  <si>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</si>
  <si>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</si>
  <si>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</si>
  <si>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</si>
  <si>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</si>
  <si>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</si>
  <si>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</si>
  <si>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</si>
  <si>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</si>
  <si>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</si>
  <si>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</si>
  <si>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</si>
  <si>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</si>
  <si>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</si>
  <si>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</si>
  <si>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</si>
  <si>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</si>
  <si>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</si>
  <si>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</si>
  <si>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</si>
  <si>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</si>
  <si>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</si>
  <si>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</si>
  <si>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</si>
  <si>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</si>
  <si>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</si>
  <si>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</si>
  <si>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</si>
  <si>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</si>
  <si>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</si>
  <si>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</si>
  <si>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</si>
  <si>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</si>
  <si>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</si>
  <si>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</si>
  <si>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</si>
  <si>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</si>
  <si>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</si>
  <si>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</si>
  <si>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</si>
  <si>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</si>
  <si>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</si>
  <si>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</si>
  <si>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</si>
  <si>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</si>
  <si>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</si>
  <si>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</si>
  <si>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</si>
  <si>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</si>
  <si>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</si>
  <si>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</si>
  <si>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</si>
  <si>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</si>
  <si>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</si>
  <si>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</si>
  <si>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</si>
  <si>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</si>
  <si>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</si>
  <si>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</si>
  <si>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</si>
  <si>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</si>
  <si>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</si>
  <si>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</si>
  <si>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</si>
  <si>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</si>
  <si>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</si>
  <si>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</si>
  <si>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</si>
  <si>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</si>
  <si>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</si>
  <si>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</si>
  <si>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</si>
  <si>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</si>
  <si>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</si>
  <si>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</si>
  <si>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</si>
  <si>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</si>
  <si>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</si>
  <si>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</si>
  <si>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</si>
  <si>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</si>
  <si>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</si>
  <si>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</si>
  <si>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</si>
  <si>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</si>
  <si>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</si>
  <si>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</si>
  <si>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</si>
  <si>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</si>
  <si>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</si>
  <si>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</si>
  <si>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</si>
  <si>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</si>
  <si>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</si>
  <si>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</si>
  <si>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</si>
  <si>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</si>
  <si>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</si>
  <si>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</si>
  <si>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</si>
  <si>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</si>
  <si>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</si>
  <si>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</si>
  <si>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</si>
  <si>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</si>
  <si>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</si>
  <si>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</si>
  <si>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</si>
  <si>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</si>
  <si>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</si>
  <si>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</si>
  <si>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</si>
  <si>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</si>
  <si>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</si>
  <si>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</si>
  <si>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</si>
  <si>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</si>
  <si>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</si>
  <si>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</si>
  <si>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</si>
  <si>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</si>
  <si>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</si>
  <si>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</si>
  <si>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</si>
  <si>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</si>
  <si>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</si>
  <si>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</si>
  <si>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</si>
  <si>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</si>
  <si>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</si>
  <si>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</si>
  <si>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</si>
  <si>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</si>
  <si>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</si>
  <si>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</si>
  <si>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</si>
  <si>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</si>
  <si>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</si>
  <si>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</si>
  <si>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</si>
  <si>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</si>
  <si>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</si>
  <si>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</si>
  <si>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</si>
  <si>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</si>
  <si>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</si>
  <si>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</si>
  <si>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</si>
  <si>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</si>
  <si>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</si>
  <si>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</si>
  <si>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</si>
  <si>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</si>
  <si>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</si>
  <si>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</si>
  <si>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</si>
  <si>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</si>
  <si>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</si>
  <si>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</si>
  <si>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</si>
  <si>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</si>
  <si>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</si>
  <si>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</si>
  <si>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</si>
  <si>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</si>
  <si>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</si>
  <si>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</si>
  <si>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</si>
  <si>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</si>
  <si>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</si>
  <si>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</si>
  <si>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</si>
  <si>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</si>
  <si>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</si>
  <si>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</si>
  <si>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</si>
  <si>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</si>
  <si>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</si>
  <si>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</si>
  <si>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</si>
  <si>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</si>
  <si>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</si>
  <si>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</si>
  <si>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</si>
  <si>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</si>
  <si>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</si>
  <si>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</si>
  <si>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</si>
  <si>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</si>
  <si>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</si>
  <si>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</si>
  <si>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</si>
  <si>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</si>
  <si>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</si>
  <si>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</si>
  <si>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</si>
  <si>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</si>
  <si>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</si>
  <si>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</si>
  <si>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</si>
  <si>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</si>
  <si>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</si>
  <si>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</si>
  <si>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</si>
  <si>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</si>
  <si>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</si>
  <si>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</si>
  <si>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</si>
  <si>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</si>
  <si>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</si>
  <si>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</si>
  <si>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</si>
  <si>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</si>
  <si>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</si>
  <si>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</si>
  <si>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</si>
  <si>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</si>
  <si>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</si>
  <si>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</si>
  <si>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</si>
  <si>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</si>
  <si>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</si>
  <si>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</si>
  <si>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</si>
  <si>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</si>
  <si>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</si>
  <si>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</si>
  <si>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</si>
  <si>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</si>
  <si>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</si>
  <si>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</si>
  <si>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</si>
  <si>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</si>
  <si>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</si>
  <si>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</si>
  <si>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</si>
  <si>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</si>
  <si>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</si>
  <si>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</si>
  <si>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</si>
  <si>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</si>
  <si>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</si>
  <si>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</si>
  <si>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</si>
  <si>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</si>
  <si>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</si>
  <si>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</si>
  <si>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</si>
  <si>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</si>
  <si>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</si>
  <si>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</si>
  <si>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</si>
  <si>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</si>
  <si>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</si>
  <si>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</si>
  <si>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</si>
  <si>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</si>
  <si>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</si>
  <si>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</si>
  <si>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</si>
  <si>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</si>
  <si>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</si>
  <si>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</si>
  <si>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</si>
  <si>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</si>
  <si>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</si>
  <si>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</si>
  <si>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</si>
  <si>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</si>
  <si>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</si>
  <si>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</si>
  <si>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</si>
  <si>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</si>
  <si>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</si>
  <si>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</si>
  <si>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</si>
  <si>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</si>
  <si>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</si>
  <si>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</si>
  <si>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</si>
  <si>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</si>
  <si>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</si>
  <si>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</si>
  <si>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</si>
  <si>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</si>
  <si>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</si>
  <si>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</si>
  <si>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</si>
  <si>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</si>
  <si>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</si>
  <si>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</si>
  <si>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</si>
  <si>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</si>
  <si>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</si>
  <si>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</si>
  <si>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</si>
  <si>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</si>
  <si>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</si>
  <si>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</si>
  <si>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</si>
  <si>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</si>
  <si>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</si>
  <si>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</si>
  <si>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</si>
  <si>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</si>
  <si>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</si>
  <si>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</si>
  <si>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</si>
  <si>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</si>
  <si>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</si>
  <si>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</si>
  <si>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</si>
  <si>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</si>
  <si>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</si>
  <si>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</si>
  <si>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</si>
  <si>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</si>
  <si>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</si>
  <si>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</si>
  <si>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</si>
  <si>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</si>
  <si>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</si>
  <si>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</si>
  <si>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</si>
  <si>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</si>
  <si>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</si>
  <si>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</si>
  <si>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</si>
  <si>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</si>
  <si>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</si>
  <si>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</si>
  <si>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</si>
  <si>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</si>
  <si>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</si>
  <si>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</si>
  <si>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</si>
  <si>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</si>
  <si>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</si>
  <si>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</si>
  <si>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</si>
  <si>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</si>
  <si>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</si>
  <si>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</si>
  <si>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</si>
  <si>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</si>
  <si>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</si>
  <si>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</si>
  <si>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</si>
  <si>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</si>
  <si>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</si>
  <si>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</si>
  <si>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</si>
  <si>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</si>
  <si>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</si>
  <si>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</si>
  <si>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</si>
  <si>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</si>
  <si>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</si>
  <si>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</si>
  <si>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</si>
  <si>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</si>
  <si>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</si>
  <si>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</si>
  <si>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</si>
  <si>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</si>
  <si>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</si>
  <si>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</si>
  <si>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</si>
  <si>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</si>
  <si>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</si>
  <si>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</si>
  <si>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</si>
  <si>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</si>
  <si>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</si>
  <si>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</si>
  <si>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</si>
  <si>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</si>
  <si>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</si>
  <si>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</si>
  <si>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</si>
  <si>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</si>
  <si>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</si>
  <si>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</si>
  <si>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</si>
  <si>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</si>
  <si>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</si>
  <si>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</si>
  <si>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</si>
  <si>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</si>
  <si>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</si>
  <si>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</si>
  <si>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</si>
  <si>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</si>
  <si>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</si>
  <si>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</si>
  <si>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</si>
  <si>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</si>
  <si>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</si>
  <si>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</si>
  <si>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</si>
  <si>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</si>
  <si>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</si>
  <si>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</si>
  <si>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</si>
  <si>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</si>
  <si>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</si>
  <si>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</si>
  <si>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</si>
  <si>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</si>
  <si>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</si>
  <si>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</si>
  <si>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</si>
  <si>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</si>
  <si>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</si>
  <si>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</si>
  <si>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</si>
  <si>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</si>
  <si>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</si>
  <si>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</si>
  <si>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</si>
  <si>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</si>
  <si>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</si>
  <si>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</si>
  <si>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</si>
  <si>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</si>
  <si>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</si>
  <si>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</si>
  <si>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</si>
  <si>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</si>
  <si>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</si>
  <si>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</si>
  <si>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</si>
  <si>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</si>
  <si>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</si>
  <si>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</si>
  <si>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</si>
  <si>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</si>
  <si>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</si>
  <si>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</si>
  <si>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</si>
  <si>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</si>
  <si>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</si>
  <si>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</si>
  <si>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</si>
  <si>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</si>
  <si>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</si>
  <si>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</si>
  <si>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</si>
  <si>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</si>
  <si>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</si>
  <si>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</si>
  <si>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</si>
  <si>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</si>
  <si>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</si>
  <si>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</si>
  <si>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</si>
  <si>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</si>
  <si>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</si>
  <si>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</si>
  <si>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</si>
  <si>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</si>
  <si>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</si>
  <si>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</si>
  <si>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</si>
  <si>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</si>
  <si>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</si>
  <si>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</si>
  <si>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</si>
  <si>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</si>
  <si>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</si>
  <si>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</si>
  <si>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</si>
  <si>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</si>
  <si>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</si>
  <si>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</si>
  <si>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</si>
  <si>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</si>
  <si>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</si>
  <si>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</si>
  <si>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</si>
  <si>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</si>
  <si>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</si>
  <si>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</si>
  <si>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</si>
  <si>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</si>
  <si>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</si>
  <si>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</si>
  <si>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</si>
  <si>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</si>
  <si>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</si>
  <si>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</si>
  <si>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</si>
  <si>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</si>
  <si>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</si>
  <si>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</si>
  <si>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</si>
  <si>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</si>
  <si>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</si>
  <si>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</si>
  <si>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</si>
  <si>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</si>
  <si>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</si>
  <si>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</si>
  <si>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</si>
  <si>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</si>
  <si>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</si>
  <si>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</si>
  <si>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</si>
  <si>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</si>
  <si>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</si>
  <si>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</si>
  <si>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</si>
  <si>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</si>
  <si>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</si>
  <si>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</si>
  <si>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</si>
  <si>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</si>
  <si>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</si>
  <si>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</si>
  <si>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</si>
  <si>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</si>
  <si>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</si>
  <si>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</si>
  <si>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</si>
  <si>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</si>
  <si>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</si>
  <si>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</si>
  <si>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</si>
  <si>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</si>
  <si>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</si>
  <si>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</si>
  <si>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</si>
  <si>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</si>
  <si>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</si>
  <si>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</si>
  <si>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</si>
  <si>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</si>
  <si>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</si>
  <si>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</si>
  <si>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</si>
  <si>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</si>
  <si>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</si>
  <si>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</si>
  <si>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</si>
  <si>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</si>
  <si>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</si>
  <si>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</si>
  <si>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</si>
  <si>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</si>
  <si>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</si>
  <si>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</si>
  <si>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</si>
  <si>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</si>
  <si>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</si>
  <si>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</si>
  <si>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</si>
  <si>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</si>
  <si>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</si>
  <si>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</si>
  <si>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</si>
  <si>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</si>
  <si>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</si>
  <si>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</si>
  <si>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</si>
  <si>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</si>
  <si>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</si>
  <si>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</si>
  <si>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</si>
  <si>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</si>
  <si>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</si>
  <si>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</si>
  <si>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</si>
  <si>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</si>
  <si>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</si>
  <si>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</si>
  <si>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</si>
  <si>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</si>
  <si>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</si>
  <si>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</si>
  <si>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</si>
  <si>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</si>
  <si>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</si>
  <si>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</si>
  <si>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</si>
  <si>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</si>
  <si>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</si>
  <si>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</si>
  <si>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</si>
  <si>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</si>
  <si>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</si>
  <si>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</si>
  <si>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</si>
  <si>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</si>
  <si>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</si>
  <si>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</si>
  <si>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</si>
  <si>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</si>
  <si>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</si>
  <si>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</si>
  <si>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</si>
  <si>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</si>
  <si>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</si>
  <si>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</si>
  <si>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</si>
  <si>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</si>
  <si>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</si>
  <si>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</si>
  <si>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</si>
  <si>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</si>
  <si>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</si>
  <si>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</si>
  <si>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</si>
  <si>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</si>
  <si>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</si>
  <si>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</si>
  <si>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</si>
  <si>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</si>
  <si>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</si>
  <si>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</si>
  <si>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</si>
  <si>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</si>
  <si>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</si>
  <si>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</si>
  <si>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</si>
  <si>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</si>
  <si>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</si>
  <si>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</si>
  <si>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</si>
  <si>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</si>
  <si>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</si>
  <si>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</si>
  <si>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</si>
  <si>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</si>
  <si>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</si>
  <si>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</si>
  <si>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</si>
  <si>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</si>
  <si>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</si>
  <si>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</si>
  <si>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</si>
  <si>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</si>
  <si>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</si>
  <si>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</si>
  <si>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</si>
  <si>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</si>
  <si>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</si>
  <si>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</si>
  <si>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</si>
  <si>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</si>
  <si>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</si>
  <si>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</si>
  <si>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</si>
  <si>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</si>
  <si>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</si>
  <si>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</si>
  <si>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</si>
  <si>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</si>
  <si>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</si>
  <si>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</si>
  <si>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</si>
  <si>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</si>
  <si>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</si>
  <si>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</si>
  <si>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</si>
  <si>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</si>
  <si>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</si>
  <si>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</si>
  <si>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</si>
  <si>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</si>
  <si>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</si>
  <si>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</si>
  <si>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</si>
  <si>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</si>
  <si>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</si>
  <si>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</si>
  <si>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</si>
  <si>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</si>
  <si>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</si>
  <si>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</si>
  <si>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</si>
  <si>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</si>
  <si>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</si>
  <si>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</si>
  <si>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</si>
  <si>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</si>
  <si>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</si>
  <si>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</si>
  <si>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</si>
  <si>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</si>
  <si>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</si>
  <si>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</si>
  <si>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</si>
  <si>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</si>
  <si>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</si>
  <si>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</si>
  <si>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</si>
  <si>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</si>
  <si>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</si>
  <si>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</si>
  <si>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</si>
  <si>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</si>
  <si>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</si>
  <si>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</si>
  <si>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</si>
  <si>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</si>
  <si>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</si>
  <si>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</si>
  <si>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</si>
  <si>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</si>
  <si>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</si>
  <si>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</si>
  <si>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</si>
  <si>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</si>
  <si>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</si>
  <si>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</si>
  <si>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</si>
  <si>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</si>
  <si>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</si>
  <si>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</si>
  <si>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</si>
  <si>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</si>
  <si>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</si>
  <si>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</si>
  <si>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</si>
  <si>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</si>
  <si>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</si>
  <si>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</si>
  <si>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</si>
  <si>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</si>
  <si>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</si>
  <si>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</si>
  <si>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</si>
  <si>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</si>
  <si>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</si>
  <si>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</si>
  <si>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</si>
  <si>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</si>
  <si>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</si>
  <si>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</si>
  <si>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</si>
  <si>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</si>
  <si>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</si>
  <si>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</si>
  <si>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</si>
  <si>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</si>
  <si>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</si>
  <si>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</si>
  <si>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</si>
  <si>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</si>
  <si>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</si>
  <si>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</si>
  <si>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</si>
  <si>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</si>
  <si>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</si>
  <si>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</si>
  <si>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</si>
  <si>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</si>
  <si>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</si>
  <si>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</si>
  <si>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</si>
  <si>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</si>
  <si>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</si>
  <si>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</si>
  <si>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</si>
  <si>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</si>
  <si>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</si>
  <si>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</si>
  <si>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</si>
  <si>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</si>
  <si>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</si>
  <si>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</si>
  <si>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</si>
  <si>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</si>
  <si>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</si>
  <si>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</si>
  <si>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</si>
  <si>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</si>
  <si>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</si>
  <si>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</si>
  <si>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</si>
  <si>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</si>
  <si>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</si>
  <si>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</si>
  <si>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</si>
  <si>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</si>
  <si>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</si>
  <si>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</si>
  <si>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</si>
  <si>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</si>
  <si>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</si>
  <si>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</si>
  <si>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</si>
  <si>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</si>
  <si>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</si>
  <si>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</si>
  <si>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</si>
  <si>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</si>
  <si>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</si>
  <si>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</si>
  <si>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</si>
  <si>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</si>
  <si>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</si>
  <si>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</si>
  <si>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</si>
  <si>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</si>
  <si>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</si>
  <si>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</si>
  <si>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</si>
  <si>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</si>
  <si>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</si>
  <si>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</si>
  <si>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</si>
  <si>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</si>
  <si>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</si>
  <si>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</si>
  <si>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</si>
  <si>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</si>
  <si>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</si>
  <si>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</si>
  <si>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</si>
  <si>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</si>
  <si>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</si>
  <si>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</si>
  <si>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</si>
  <si>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</si>
  <si>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</si>
  <si>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</si>
  <si>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</si>
  <si>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</si>
  <si>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</si>
  <si>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</si>
  <si>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</si>
  <si>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</si>
  <si>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</si>
  <si>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</si>
  <si>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</si>
  <si>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</si>
  <si>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</si>
  <si>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</si>
  <si>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</si>
  <si>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</si>
  <si>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</si>
  <si>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</si>
  <si>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</si>
  <si>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</si>
  <si>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</si>
  <si>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</si>
  <si>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</si>
  <si>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</si>
  <si>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</si>
  <si>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</si>
  <si>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</si>
  <si>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</si>
  <si>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</si>
  <si>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</si>
  <si>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</si>
  <si>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</si>
  <si>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</si>
  <si>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</si>
  <si>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</si>
  <si>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</si>
  <si>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</si>
  <si>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</si>
  <si>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</si>
  <si>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</si>
  <si>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</si>
  <si>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</si>
  <si>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</si>
  <si>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</si>
  <si>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</si>
  <si>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</si>
  <si>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</si>
  <si>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</si>
  <si>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</si>
  <si>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</si>
  <si>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</si>
  <si>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</si>
  <si>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</si>
  <si>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</si>
  <si>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</si>
  <si>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</si>
  <si>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</si>
  <si>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</si>
  <si>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</si>
  <si>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</si>
  <si>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</si>
  <si>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</si>
  <si>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</si>
  <si>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</si>
  <si>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</si>
  <si>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</si>
  <si>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</si>
  <si>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</si>
  <si>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</si>
  <si>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</si>
  <si>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</si>
  <si>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</si>
  <si>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</si>
  <si>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</si>
  <si>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</si>
  <si>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</si>
  <si>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</si>
  <si>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</si>
  <si>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</si>
  <si>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</si>
  <si>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</si>
  <si>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</si>
  <si>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</si>
  <si>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</si>
  <si>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</si>
  <si>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</si>
  <si>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</si>
  <si>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</si>
  <si>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</si>
  <si>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</si>
  <si>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</si>
  <si>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</si>
  <si>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</si>
  <si>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</si>
  <si>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</si>
  <si>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</si>
  <si>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</si>
  <si>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</si>
  <si>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</si>
  <si>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</si>
  <si>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</si>
  <si>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</si>
  <si>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</si>
  <si>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</si>
  <si>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</si>
  <si>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</si>
  <si>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</si>
  <si>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</si>
  <si>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</si>
  <si>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</si>
  <si>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</si>
  <si>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</si>
  <si>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</si>
  <si>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</si>
  <si>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</si>
  <si>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</si>
  <si>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</si>
  <si>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</si>
  <si>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</si>
  <si>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</si>
  <si>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</si>
  <si>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</si>
  <si>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</si>
  <si>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</si>
  <si>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</si>
  <si>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</si>
  <si>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</si>
  <si>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</si>
  <si>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</si>
  <si>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</si>
  <si>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</si>
  <si>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</si>
  <si>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</si>
  <si>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</si>
  <si>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</si>
  <si>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</si>
  <si>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</si>
  <si>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</si>
  <si>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</si>
  <si>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</si>
  <si>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</si>
  <si>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</si>
  <si>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</si>
  <si>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</si>
  <si>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</si>
  <si>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</si>
  <si>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</si>
  <si>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</si>
  <si>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</si>
  <si>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</si>
  <si>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</si>
  <si>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</si>
  <si>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</si>
  <si>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</si>
  <si>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</si>
  <si>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</si>
  <si>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</si>
  <si>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</si>
  <si>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</si>
  <si>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</si>
  <si>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</si>
  <si>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</si>
  <si>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</si>
  <si>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</si>
  <si>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</si>
  <si>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</si>
  <si>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</si>
  <si>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</si>
  <si>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</si>
  <si>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</si>
  <si>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</si>
  <si>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</si>
  <si>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</si>
  <si>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</si>
  <si>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</si>
  <si>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</si>
  <si>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</si>
  <si>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</si>
  <si>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</si>
  <si>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</si>
  <si>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</si>
  <si>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</si>
  <si>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</si>
  <si>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</si>
  <si>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</si>
  <si>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</si>
  <si>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</si>
  <si>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</si>
  <si>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</si>
  <si>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</si>
  <si>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</si>
  <si>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</si>
  <si>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</si>
  <si>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</si>
  <si>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</si>
  <si>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</si>
  <si>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</si>
  <si>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</si>
  <si>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</si>
  <si>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</si>
  <si>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</si>
  <si>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</si>
  <si>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</si>
  <si>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</si>
  <si>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</si>
  <si>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</si>
  <si>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</si>
  <si>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</si>
  <si>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</si>
  <si>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</si>
  <si>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</si>
  <si>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</si>
  <si>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</si>
  <si>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</si>
  <si>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</si>
  <si>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</si>
  <si>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</si>
  <si>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</si>
  <si>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</si>
  <si>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</si>
  <si>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</si>
  <si>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</si>
  <si>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</si>
  <si>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</si>
  <si>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</si>
  <si>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</si>
  <si>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</si>
  <si>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</si>
  <si>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</si>
  <si>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</si>
  <si>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</si>
  <si>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</si>
  <si>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</si>
  <si>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</si>
  <si>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</si>
  <si>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</si>
  <si>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</si>
  <si>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</si>
  <si>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</si>
  <si>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</si>
  <si>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</si>
  <si>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</si>
  <si>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</si>
  <si>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</si>
  <si>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</si>
  <si>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</si>
  <si>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</si>
  <si>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</si>
  <si>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</si>
  <si>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</si>
  <si>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</si>
  <si>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</si>
  <si>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</si>
  <si>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</si>
  <si>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</si>
  <si>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</si>
  <si>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</si>
  <si>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</si>
  <si>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</si>
  <si>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</si>
  <si>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</si>
  <si>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</si>
  <si>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</si>
  <si>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</si>
  <si>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</si>
  <si>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</si>
  <si>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</si>
  <si>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</si>
  <si>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</si>
  <si>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</si>
  <si>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</si>
  <si>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</si>
  <si>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</si>
  <si>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</si>
  <si>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</si>
  <si>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</si>
  <si>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</si>
  <si>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</si>
  <si>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</si>
  <si>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</si>
  <si>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</si>
  <si>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</si>
  <si>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</si>
  <si>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</si>
  <si>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</si>
  <si>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</si>
  <si>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</si>
  <si>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</si>
  <si>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</si>
  <si>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</si>
  <si>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</si>
  <si>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</si>
  <si>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</si>
  <si>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</si>
  <si>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</si>
  <si>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</si>
  <si>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</si>
  <si>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</si>
  <si>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</si>
  <si>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</si>
  <si>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</si>
  <si>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</si>
  <si>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</si>
  <si>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</si>
  <si>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</si>
  <si>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</si>
  <si>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</si>
  <si>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</si>
  <si>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</si>
  <si>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</si>
  <si>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</si>
  <si>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</si>
  <si>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</si>
  <si>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</si>
  <si>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</si>
  <si>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</si>
  <si>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</si>
  <si>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</si>
  <si>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</si>
  <si>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</si>
  <si>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</si>
  <si>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</si>
  <si>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</si>
  <si>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</si>
  <si>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</si>
  <si>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</si>
  <si>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</si>
  <si>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</si>
  <si>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</si>
  <si>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</si>
  <si>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</si>
  <si>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</si>
  <si>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</si>
  <si>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</si>
  <si>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</si>
  <si>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</si>
  <si>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</si>
  <si>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</si>
  <si>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</si>
  <si>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</si>
  <si>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</si>
  <si>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</si>
  <si>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</si>
  <si>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</si>
  <si>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</si>
  <si>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</si>
  <si>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</si>
  <si>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</si>
  <si>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</si>
  <si>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</si>
  <si>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</si>
  <si>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</si>
  <si>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</si>
  <si>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</si>
  <si>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</si>
  <si>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</si>
  <si>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</si>
  <si>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</si>
  <si>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</si>
  <si>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</si>
  <si>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</si>
  <si>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</si>
  <si>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</si>
  <si>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</si>
  <si>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</si>
  <si>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</si>
  <si>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</si>
  <si>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</si>
  <si>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</si>
  <si>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</si>
  <si>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</si>
  <si>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</si>
  <si>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</si>
  <si>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</si>
  <si>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</si>
  <si>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</si>
  <si>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</si>
  <si>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</si>
  <si>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</si>
  <si>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</si>
  <si>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</si>
  <si>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</si>
  <si>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</si>
  <si>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</si>
  <si>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</si>
  <si>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</si>
  <si>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</si>
  <si>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</si>
  <si>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</si>
  <si>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</si>
  <si>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</si>
  <si>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</si>
  <si>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</si>
  <si>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</si>
  <si>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</si>
  <si>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</si>
  <si>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</si>
  <si>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</si>
  <si>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</si>
  <si>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</si>
  <si>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</si>
  <si>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</si>
  <si>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</si>
  <si>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</si>
  <si>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</si>
  <si>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</si>
  <si>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</si>
  <si>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</si>
  <si>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</si>
  <si>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</si>
  <si>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</si>
  <si>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</si>
  <si>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</si>
  <si>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</si>
  <si>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</si>
  <si>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</si>
  <si>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</si>
  <si>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</si>
  <si>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</si>
  <si>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</si>
  <si>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</si>
  <si>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</si>
  <si>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</si>
  <si>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</si>
  <si>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</si>
  <si>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</si>
  <si>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</si>
  <si>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</si>
  <si>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</si>
  <si>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</si>
  <si>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</si>
  <si>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</si>
  <si>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</si>
  <si>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</si>
  <si>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</si>
  <si>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</si>
  <si>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</si>
  <si>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</si>
  <si>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</si>
  <si>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</si>
  <si>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</si>
  <si>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</si>
  <si>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</si>
  <si>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</si>
  <si>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</si>
  <si>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</si>
  <si>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</si>
  <si>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</si>
  <si>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</si>
  <si>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</si>
  <si>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</si>
  <si>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</si>
  <si>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</si>
  <si>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</si>
  <si>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</si>
  <si>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</si>
  <si>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</si>
  <si>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</si>
  <si>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</si>
  <si>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</si>
  <si>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</si>
  <si>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</si>
  <si>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</si>
  <si>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</si>
  <si>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</si>
  <si>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</si>
  <si>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</si>
  <si>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</si>
  <si>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</si>
  <si>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</si>
  <si>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</si>
  <si>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</si>
  <si>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</si>
  <si>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</si>
  <si>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</si>
  <si>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</si>
  <si>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</si>
  <si>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</si>
  <si>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</si>
  <si>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</si>
  <si>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</si>
  <si>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</si>
  <si>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</si>
  <si>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</si>
  <si>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</si>
  <si>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</si>
  <si>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</si>
  <si>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</si>
  <si>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</si>
  <si>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</si>
  <si>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</si>
  <si>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</si>
  <si>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</si>
  <si>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</si>
  <si>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</si>
  <si>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</si>
  <si>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</si>
  <si>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</si>
  <si>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</si>
  <si>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</si>
  <si>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</si>
  <si>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</si>
  <si>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</si>
  <si>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</si>
  <si>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</si>
  <si>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</si>
  <si>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</si>
  <si>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</si>
  <si>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</si>
  <si>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</si>
  <si>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</si>
  <si>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</si>
  <si>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</si>
  <si>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</si>
  <si>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</si>
  <si>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</si>
  <si>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</si>
  <si>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</si>
  <si>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</si>
  <si>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</si>
  <si>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</si>
  <si>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</si>
  <si>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</si>
  <si>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</si>
  <si>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</si>
  <si>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</si>
  <si>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</si>
  <si>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</si>
  <si>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</si>
  <si>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</si>
  <si>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</si>
  <si>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</si>
  <si>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</si>
  <si>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</si>
  <si>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</si>
  <si>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</si>
  <si>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</si>
  <si>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</si>
  <si>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</si>
  <si>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</si>
  <si>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</si>
  <si>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</si>
  <si>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</si>
  <si>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</si>
  <si>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</si>
  <si>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</si>
  <si>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</si>
  <si>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</si>
  <si>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</si>
  <si>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</si>
  <si>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</si>
  <si>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</si>
  <si>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</si>
  <si>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</si>
  <si>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</si>
  <si>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</si>
  <si>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</si>
  <si>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</si>
  <si>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</si>
  <si>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</si>
  <si>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</si>
  <si>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</si>
  <si>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</si>
  <si>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</si>
  <si>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</si>
  <si>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</si>
  <si>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</si>
  <si>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</si>
  <si>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</si>
  <si>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</si>
  <si>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</si>
  <si>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</si>
  <si>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</si>
  <si>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</si>
  <si>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</si>
  <si>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</si>
  <si>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</si>
  <si>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</si>
  <si>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</si>
  <si>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</si>
  <si>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</si>
  <si>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</si>
  <si>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</si>
  <si>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</si>
  <si>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</si>
  <si>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</si>
  <si>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</si>
  <si>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</si>
  <si>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</si>
  <si>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</si>
  <si>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</si>
  <si>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</si>
  <si>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</si>
  <si>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</si>
  <si>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</si>
  <si>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</si>
  <si>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</si>
  <si>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</si>
  <si>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</si>
  <si>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</si>
  <si>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</si>
  <si>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</si>
  <si>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</si>
  <si>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</si>
  <si>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</si>
  <si>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</si>
  <si>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</si>
  <si>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</si>
  <si>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</si>
  <si>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</si>
  <si>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</si>
  <si>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</si>
  <si>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</si>
  <si>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</si>
  <si>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</si>
  <si>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</si>
  <si>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</si>
  <si>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</si>
  <si>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</si>
  <si>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</si>
  <si>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</si>
  <si>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</si>
  <si>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</si>
  <si>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</si>
  <si>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</si>
  <si>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</si>
  <si>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</si>
  <si>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</si>
  <si>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</si>
  <si>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</si>
  <si>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</si>
  <si>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</si>
  <si>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</si>
  <si>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</si>
  <si>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</si>
  <si>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</si>
  <si>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</si>
  <si>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</si>
  <si>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</si>
  <si>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</si>
  <si>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</si>
  <si>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</si>
  <si>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</si>
  <si>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</si>
  <si>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</si>
  <si>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</si>
  <si>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</si>
  <si>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</si>
  <si>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</si>
  <si>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</si>
  <si>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</si>
  <si>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</si>
  <si>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</si>
  <si>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</si>
  <si>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</si>
  <si>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</si>
  <si>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</si>
  <si>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</si>
  <si>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</si>
  <si>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</si>
  <si>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</si>
  <si>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</si>
  <si>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</si>
  <si>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</si>
  <si>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</si>
  <si>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</si>
  <si>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</si>
  <si>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</si>
  <si>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</si>
  <si>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</si>
  <si>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</si>
  <si>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</si>
  <si>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</si>
  <si>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</si>
  <si>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</si>
  <si>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</si>
  <si>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</si>
  <si>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</si>
  <si>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</si>
  <si>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</si>
  <si>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</si>
  <si>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</si>
  <si>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</si>
  <si>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</si>
  <si>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</si>
  <si>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</si>
  <si>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</si>
  <si>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</si>
  <si>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</si>
  <si>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</si>
  <si>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</si>
  <si>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</si>
  <si>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</si>
  <si>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</si>
  <si>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</si>
  <si>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</si>
  <si>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</si>
  <si>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</si>
  <si>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</si>
  <si>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</si>
  <si>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</si>
  <si>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</si>
  <si>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</si>
  <si>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</si>
  <si>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</si>
  <si>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</si>
  <si>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</si>
  <si>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</si>
  <si>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</si>
  <si>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</si>
  <si>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</si>
  <si>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</si>
  <si>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</si>
  <si>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</si>
  <si>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</si>
  <si>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</si>
  <si>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</si>
  <si>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</si>
  <si>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</si>
  <si>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</si>
  <si>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</si>
  <si>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</si>
  <si>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</si>
  <si>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</si>
  <si>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</si>
  <si>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</si>
  <si>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</si>
  <si>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</si>
  <si>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</si>
  <si>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</si>
  <si>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</si>
  <si>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</si>
  <si>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</si>
  <si>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</si>
  <si>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</si>
  <si>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</si>
  <si>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</si>
  <si>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</si>
  <si>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</si>
  <si>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</si>
  <si>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</si>
  <si>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</si>
  <si>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</si>
  <si>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</si>
  <si>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</si>
  <si>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</si>
  <si>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</si>
  <si>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</si>
  <si>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</si>
  <si>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</si>
  <si>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</si>
  <si>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</si>
  <si>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</si>
  <si>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</si>
  <si>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</si>
  <si>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</si>
  <si>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</si>
  <si>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</si>
  <si>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</si>
  <si>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</si>
  <si>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</si>
  <si>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</si>
  <si>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</si>
  <si>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</si>
  <si>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</si>
  <si>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</si>
  <si>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</si>
  <si>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</si>
  <si>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</si>
  <si>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</si>
  <si>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</si>
  <si>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</si>
  <si>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</si>
  <si>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</si>
  <si>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</si>
  <si>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</si>
  <si>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</si>
  <si>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</si>
  <si>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</si>
  <si>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</si>
  <si>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</si>
  <si>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</si>
  <si>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</si>
  <si>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</si>
  <si>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</si>
  <si>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</si>
  <si>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</si>
  <si>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</si>
  <si>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</si>
  <si>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</si>
  <si>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</si>
  <si>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</si>
  <si>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</si>
  <si>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</si>
  <si>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</si>
  <si>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</si>
  <si>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</si>
  <si>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</si>
  <si>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</si>
  <si>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</si>
  <si>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</si>
  <si>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</si>
  <si>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</si>
  <si>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</si>
  <si>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</si>
  <si>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</si>
  <si>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</si>
  <si>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</si>
  <si>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</si>
  <si>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</si>
  <si>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</si>
  <si>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</si>
  <si>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</si>
  <si>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</si>
  <si>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</si>
  <si>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</si>
  <si>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</si>
  <si>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</si>
  <si>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</si>
  <si>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</si>
  <si>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</si>
  <si>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</si>
  <si>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</si>
  <si>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</si>
  <si>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</si>
  <si>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</si>
  <si>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</si>
  <si>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</si>
  <si>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</si>
  <si>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</si>
  <si>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</si>
  <si>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</si>
  <si>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</si>
  <si>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</si>
  <si>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</si>
  <si>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</si>
  <si>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</si>
  <si>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</si>
  <si>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</si>
  <si>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</si>
  <si>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</si>
  <si>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</si>
  <si>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</si>
  <si>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</si>
  <si>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</si>
  <si>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</si>
  <si>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</si>
  <si>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</si>
  <si>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</si>
  <si>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</si>
  <si>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</si>
  <si>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</si>
  <si>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</si>
  <si>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</si>
  <si>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</si>
  <si>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</si>
  <si>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</si>
  <si>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</si>
  <si>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</si>
  <si>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</si>
  <si>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</si>
  <si>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</si>
  <si>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</si>
  <si>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</si>
  <si>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</si>
  <si>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</si>
  <si>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</si>
  <si>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</si>
  <si>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</si>
  <si>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</si>
  <si>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</si>
  <si>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</si>
  <si>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</si>
  <si>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</si>
  <si>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</si>
  <si>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</si>
  <si>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</si>
  <si>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</si>
  <si>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</si>
  <si>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</si>
  <si>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</si>
  <si>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</si>
  <si>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</si>
  <si>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</si>
  <si>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</si>
  <si>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</si>
  <si>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</si>
  <si>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</si>
  <si>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</si>
  <si>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</si>
  <si>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</si>
  <si>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</si>
  <si>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</si>
  <si>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</si>
  <si>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</si>
  <si>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</si>
  <si>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</si>
  <si>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</si>
  <si>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</si>
  <si>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</si>
  <si>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</si>
  <si>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</si>
  <si>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</si>
  <si>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</si>
  <si>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</si>
  <si>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</si>
  <si>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</si>
  <si>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</si>
  <si>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</si>
  <si>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</si>
  <si>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</si>
  <si>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</si>
  <si>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</si>
  <si>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</si>
  <si>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</si>
  <si>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</si>
  <si>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</si>
  <si>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</si>
  <si>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</si>
  <si>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</si>
  <si>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</si>
  <si>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</si>
  <si>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</si>
  <si>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</si>
  <si>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</si>
  <si>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</si>
  <si>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</si>
  <si>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</si>
  <si>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</si>
  <si>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</si>
  <si>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</si>
  <si>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</si>
  <si>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</si>
  <si>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</si>
  <si>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</si>
  <si>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</si>
  <si>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</si>
  <si>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</si>
  <si>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</si>
  <si>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</si>
  <si>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</si>
  <si>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</si>
  <si>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</si>
  <si>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</si>
  <si>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</si>
  <si>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</si>
  <si>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</si>
  <si>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</si>
  <si>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</si>
  <si>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</si>
  <si>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</si>
  <si>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</si>
  <si>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</si>
  <si>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</si>
  <si>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</si>
  <si>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</si>
  <si>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</si>
  <si>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</si>
  <si>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</si>
  <si>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</si>
  <si>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</si>
  <si>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</si>
  <si>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</si>
  <si>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</si>
  <si>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</si>
  <si>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</si>
  <si>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</si>
  <si>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</si>
  <si>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</si>
  <si>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</si>
  <si>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</si>
  <si>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</si>
  <si>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</si>
  <si>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</si>
  <si>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</si>
  <si>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</si>
  <si>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</si>
  <si>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</si>
  <si>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</si>
  <si>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</si>
  <si>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</si>
  <si>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</si>
  <si>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</si>
  <si>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</si>
  <si>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</si>
  <si>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</si>
  <si>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</si>
  <si>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</si>
  <si>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</si>
  <si>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</si>
  <si>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</si>
  <si>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</si>
  <si>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</si>
  <si>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</si>
  <si>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</si>
  <si>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</si>
  <si>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</si>
  <si>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</si>
  <si>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</si>
  <si>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</si>
  <si>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</si>
  <si>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</si>
  <si>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</si>
  <si>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</si>
  <si>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</si>
  <si>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</si>
  <si>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</si>
  <si>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</si>
  <si>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</si>
  <si>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</si>
  <si>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</si>
  <si>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</si>
  <si>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</si>
  <si>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</si>
  <si>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</si>
  <si>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</si>
  <si>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</si>
  <si>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</si>
  <si>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</si>
  <si>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</si>
  <si>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</si>
  <si>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</si>
  <si>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</si>
  <si>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</si>
  <si>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</si>
  <si>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</si>
  <si>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</si>
  <si>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</si>
  <si>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</si>
  <si>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</si>
  <si>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</si>
  <si>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</si>
  <si>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</si>
  <si>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</si>
  <si>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</si>
  <si>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</si>
  <si>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</si>
  <si>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</si>
  <si>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</si>
  <si>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</si>
  <si>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</si>
  <si>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</si>
  <si>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</si>
  <si>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</si>
  <si>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</si>
  <si>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</si>
  <si>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</si>
  <si>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</si>
  <si>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</si>
  <si>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</si>
  <si>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</si>
  <si>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</si>
  <si>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</si>
  <si>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</si>
  <si>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</si>
  <si>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</si>
  <si>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</si>
  <si>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</si>
  <si>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</si>
  <si>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</si>
  <si>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</si>
  <si>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</si>
  <si>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</si>
  <si>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</si>
  <si>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</si>
  <si>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</si>
  <si>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</si>
  <si>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</si>
  <si>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</si>
  <si>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</si>
  <si>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</si>
  <si>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</si>
  <si>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</si>
  <si>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</si>
  <si>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</si>
  <si>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</si>
  <si>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</si>
  <si>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</si>
  <si>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</si>
  <si>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</si>
  <si>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</si>
  <si>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</si>
  <si>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</si>
  <si>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</si>
  <si>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</si>
  <si>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</si>
  <si>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</si>
  <si>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</si>
  <si>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</si>
  <si>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</si>
  <si>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</si>
  <si>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</si>
  <si>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</si>
  <si>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</si>
  <si>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</si>
  <si>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</si>
  <si>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</si>
  <si>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</si>
  <si>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</si>
  <si>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</si>
  <si>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</si>
  <si>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</si>
  <si>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</si>
  <si>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</si>
  <si>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</si>
  <si>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</si>
  <si>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</si>
  <si>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</si>
  <si>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</si>
  <si>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</si>
  <si>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</si>
  <si>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</si>
  <si>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</si>
  <si>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</si>
  <si>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</si>
  <si>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</si>
  <si>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</si>
  <si>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</si>
  <si>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</si>
  <si>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</si>
  <si>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</si>
  <si>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</si>
  <si>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</si>
  <si>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</si>
  <si>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</si>
  <si>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</si>
  <si>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</si>
  <si>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</si>
  <si>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</si>
  <si>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</si>
  <si>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</si>
  <si>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</si>
  <si>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</si>
  <si>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</si>
  <si>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</si>
  <si>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</si>
  <si>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</si>
  <si>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</si>
  <si>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</si>
  <si>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</si>
  <si>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</si>
  <si>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</si>
  <si>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</si>
  <si>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</si>
  <si>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</si>
  <si>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</si>
  <si>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</si>
  <si>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</si>
  <si>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</si>
  <si>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</si>
  <si>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</si>
  <si>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</si>
  <si>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</si>
  <si>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</si>
  <si>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</si>
  <si>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</si>
  <si>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</si>
  <si>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</si>
  <si>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</si>
  <si>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</si>
  <si>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</si>
  <si>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</si>
  <si>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</si>
  <si>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</si>
  <si>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</si>
  <si>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</si>
  <si>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</si>
  <si>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</si>
  <si>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</si>
  <si>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</si>
  <si>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</si>
  <si>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</si>
  <si>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</si>
  <si>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</si>
  <si>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</si>
  <si>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</si>
  <si>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</si>
  <si>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</si>
  <si>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</si>
  <si>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</si>
  <si>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</si>
  <si>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</si>
  <si>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</si>
  <si>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</si>
  <si>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</si>
  <si>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</si>
  <si>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</si>
  <si>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</si>
  <si>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</si>
  <si>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</si>
  <si>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</si>
  <si>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</si>
  <si>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</si>
  <si>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</si>
  <si>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</si>
  <si>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</si>
  <si>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</si>
  <si>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</si>
  <si>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</si>
  <si>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</si>
  <si>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</si>
  <si>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</si>
  <si>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</si>
  <si>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</si>
  <si>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</si>
  <si>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</si>
  <si>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</si>
  <si>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</si>
  <si>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</si>
  <si>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</si>
  <si>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</si>
  <si>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</si>
  <si>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</si>
  <si>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</si>
  <si>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</si>
  <si>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</si>
  <si>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</si>
  <si>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</si>
  <si>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</si>
  <si>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</si>
  <si>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</si>
  <si>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</si>
  <si>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</si>
  <si>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</si>
  <si>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</si>
  <si>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</si>
  <si>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</si>
  <si>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</si>
  <si>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</si>
  <si>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</si>
  <si>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</si>
  <si>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</si>
  <si>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</si>
  <si>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</si>
  <si>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</si>
  <si>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</si>
  <si>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</si>
  <si>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</si>
  <si>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</si>
  <si>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</si>
  <si>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</si>
  <si>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</si>
  <si>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</si>
  <si>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</si>
  <si>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</si>
  <si>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</si>
  <si>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</si>
  <si>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</si>
  <si>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</si>
  <si>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</si>
  <si>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</si>
  <si>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</si>
  <si>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</si>
  <si>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</si>
  <si>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</si>
  <si>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</si>
  <si>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</si>
  <si>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</si>
  <si>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</si>
  <si>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</si>
  <si>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</si>
  <si>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</si>
  <si>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</si>
  <si>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</si>
  <si>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</si>
  <si>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</si>
  <si>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</si>
  <si>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</si>
  <si>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</si>
  <si>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</si>
  <si>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</si>
  <si>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</si>
  <si>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</si>
  <si>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</si>
  <si>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</si>
  <si>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</si>
  <si>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</si>
  <si>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</si>
  <si>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</si>
  <si>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</si>
  <si>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</si>
  <si>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</si>
  <si>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</si>
  <si>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</si>
  <si>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</si>
  <si>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</si>
  <si>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</si>
  <si>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</si>
  <si>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</si>
  <si>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</si>
  <si>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</si>
  <si>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</si>
  <si>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</si>
  <si>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</si>
  <si>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</si>
  <si>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</si>
  <si>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</si>
  <si>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</si>
  <si>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</si>
  <si>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</si>
  <si>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</si>
  <si>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</si>
  <si>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</si>
  <si>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</si>
  <si>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</si>
  <si>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</si>
  <si>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</si>
  <si>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</si>
  <si>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</si>
  <si>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</si>
  <si>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</si>
  <si>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</si>
  <si>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</si>
  <si>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</si>
  <si>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</si>
  <si>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</si>
  <si>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</si>
  <si>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</si>
  <si>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</si>
  <si>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</si>
  <si>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</si>
  <si>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</si>
  <si>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</si>
  <si>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</si>
  <si>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</si>
  <si>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</si>
  <si>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</si>
  <si>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</si>
  <si>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</si>
  <si>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</si>
  <si>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</si>
  <si>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</si>
  <si>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</si>
  <si>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</si>
  <si>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</si>
  <si>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</si>
  <si>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</si>
  <si>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</si>
  <si>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</si>
  <si>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</si>
  <si>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</si>
  <si>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</si>
  <si>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</si>
  <si>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</si>
  <si>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</si>
  <si>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</si>
  <si>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</si>
  <si>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</si>
  <si>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</si>
  <si>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</si>
  <si>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</si>
  <si>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</si>
  <si>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</si>
  <si>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</si>
  <si>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</si>
  <si>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</si>
  <si>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</si>
  <si>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</si>
  <si>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</si>
  <si>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</si>
  <si>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</si>
  <si>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</si>
  <si>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</si>
  <si>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</si>
  <si>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</si>
  <si>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</si>
  <si>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</si>
  <si>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</si>
  <si>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</si>
  <si>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</si>
  <si>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</si>
  <si>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</si>
  <si>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</si>
  <si>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</si>
  <si>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</si>
  <si>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</si>
  <si>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</si>
  <si>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</si>
  <si>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</si>
  <si>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</si>
  <si>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</si>
  <si>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</si>
  <si>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</si>
  <si>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</si>
  <si>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</si>
  <si>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</si>
  <si>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</si>
  <si>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</si>
  <si>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</si>
  <si>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</si>
  <si>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</si>
  <si>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</si>
  <si>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</si>
  <si>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</si>
  <si>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</si>
  <si>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</si>
  <si>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</si>
  <si>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</si>
  <si>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</si>
  <si>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</si>
  <si>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</si>
  <si>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</si>
  <si>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</si>
  <si>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</si>
  <si>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</si>
  <si>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</si>
  <si>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</si>
  <si>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</si>
  <si>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</si>
  <si>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</si>
  <si>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</si>
  <si>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</si>
  <si>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</si>
  <si>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</si>
  <si>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</si>
  <si>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</si>
  <si>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</si>
  <si>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</si>
  <si>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</si>
  <si>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</si>
  <si>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</si>
  <si>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</si>
  <si>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</si>
  <si>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</si>
  <si>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</si>
  <si>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</si>
  <si>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</si>
  <si>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</si>
  <si>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</si>
  <si>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</si>
  <si>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</si>
  <si>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</si>
  <si>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</si>
  <si>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</si>
  <si>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</si>
  <si>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</si>
  <si>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</si>
  <si>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</si>
  <si>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</si>
  <si>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</si>
  <si>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</si>
  <si>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</si>
  <si>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</si>
  <si>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</si>
  <si>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</si>
  <si>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</si>
  <si>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</si>
  <si>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</si>
  <si>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</si>
  <si>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</si>
  <si>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</si>
  <si>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</si>
  <si>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</si>
  <si>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</si>
  <si>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</si>
  <si>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</si>
  <si>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</si>
  <si>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</si>
  <si>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</si>
  <si>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</si>
  <si>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</si>
  <si>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</si>
  <si>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</si>
  <si>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</si>
  <si>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</si>
  <si>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</si>
  <si>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</si>
  <si>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</si>
  <si>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</si>
  <si>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</si>
  <si>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</si>
  <si>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</si>
  <si>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</si>
  <si>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</si>
  <si>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</si>
  <si>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</si>
  <si>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</si>
  <si>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</si>
  <si>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</si>
  <si>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</si>
  <si>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</si>
  <si>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</si>
  <si>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</si>
  <si>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</si>
  <si>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</si>
  <si>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</si>
  <si>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</si>
  <si>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</si>
  <si>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</si>
  <si>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</si>
  <si>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</si>
  <si>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</si>
  <si>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</si>
  <si>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</si>
  <si>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</si>
  <si>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</si>
  <si>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</si>
  <si>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</si>
  <si>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</si>
  <si>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</si>
  <si>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</si>
  <si>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</si>
  <si>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</si>
  <si>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</si>
  <si>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</si>
  <si>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</si>
  <si>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</si>
  <si>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</si>
  <si>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</si>
  <si>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</si>
  <si>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</si>
  <si>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</si>
  <si>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</si>
  <si>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</si>
  <si>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</si>
  <si>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</si>
  <si>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</si>
  <si>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</si>
  <si>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</si>
  <si>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</si>
  <si>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</si>
  <si>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</si>
  <si>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</si>
  <si>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</si>
  <si>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</si>
  <si>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</si>
  <si>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</si>
  <si>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</si>
  <si>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</si>
  <si>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</si>
  <si>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</si>
  <si>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</si>
  <si>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</si>
  <si>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</si>
  <si>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</si>
  <si>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</si>
  <si>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</si>
  <si>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</si>
  <si>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</si>
  <si>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</si>
  <si>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</si>
  <si>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</si>
  <si>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</si>
  <si>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</si>
  <si>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</si>
  <si>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</si>
  <si>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</si>
  <si>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</si>
  <si>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</si>
  <si>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</si>
  <si>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</si>
  <si>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</si>
  <si>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</si>
  <si>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</si>
  <si>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</si>
  <si>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</si>
  <si>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</si>
  <si>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</si>
  <si>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</si>
  <si>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</si>
  <si>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</si>
  <si>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</si>
  <si>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</si>
  <si>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</si>
  <si>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</si>
  <si>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</si>
  <si>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</si>
  <si>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</si>
  <si>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</si>
  <si>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</si>
  <si>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</si>
  <si>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</si>
  <si>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</si>
  <si>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</si>
  <si>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</si>
  <si>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</si>
  <si>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</si>
  <si>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</si>
  <si>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</si>
  <si>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</si>
  <si>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</si>
  <si>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</si>
  <si>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</si>
  <si>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</si>
  <si>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</si>
  <si>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</si>
  <si>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</si>
  <si>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</si>
  <si>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</si>
  <si>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</si>
  <si>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</si>
  <si>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</si>
  <si>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</si>
  <si>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</si>
  <si>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</si>
  <si>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</si>
  <si>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</si>
  <si>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</si>
  <si>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</si>
  <si>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</si>
  <si>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</si>
  <si>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</si>
  <si>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</si>
  <si>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</si>
  <si>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</si>
  <si>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</si>
  <si>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</si>
  <si>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</si>
  <si>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</si>
  <si>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</si>
  <si>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</si>
  <si>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</si>
  <si>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</si>
  <si>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</si>
  <si>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</si>
  <si>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</si>
  <si>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</si>
  <si>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</si>
  <si>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</si>
  <si>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</si>
  <si>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</si>
  <si>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</si>
  <si>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</si>
  <si>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</si>
  <si>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</si>
  <si>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</si>
  <si>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</si>
  <si>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</si>
  <si>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</si>
  <si>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</si>
  <si>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</si>
  <si>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</si>
  <si>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</si>
  <si>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</si>
  <si>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</si>
  <si>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</si>
  <si>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</si>
  <si>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</si>
  <si>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</si>
  <si>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</si>
  <si>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</si>
  <si>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</si>
  <si>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</si>
  <si>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</si>
  <si>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</si>
  <si>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</si>
  <si>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</si>
  <si>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</si>
  <si>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</si>
  <si>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</si>
  <si>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</si>
  <si>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</si>
  <si>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</si>
  <si>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</si>
  <si>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</si>
  <si>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</si>
  <si>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</si>
  <si>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</si>
  <si>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</si>
  <si>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</si>
  <si>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</si>
  <si>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</si>
  <si>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</si>
  <si>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</si>
  <si>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</si>
  <si>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</si>
  <si>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</si>
  <si>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</si>
  <si>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</si>
  <si>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</si>
  <si>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</si>
  <si>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</si>
  <si>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</si>
  <si>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</si>
  <si>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</si>
  <si>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</si>
  <si>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</si>
  <si>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</si>
  <si>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</si>
  <si>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</si>
  <si>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</si>
  <si>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</si>
  <si>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</si>
  <si>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</si>
  <si>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</si>
  <si>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</si>
  <si>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</si>
  <si>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</si>
  <si>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</si>
  <si>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</si>
  <si>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</si>
  <si>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</si>
  <si>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</si>
  <si>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</si>
  <si>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</si>
  <si>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</si>
  <si>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</si>
  <si>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</si>
  <si>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</si>
  <si>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</si>
  <si>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</si>
  <si>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</si>
  <si>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</si>
  <si>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</si>
  <si>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</si>
  <si>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</si>
  <si>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</si>
  <si>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</si>
  <si>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</si>
  <si>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</si>
  <si>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</si>
  <si>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</si>
  <si>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</si>
  <si>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</si>
  <si>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</si>
  <si>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</si>
  <si>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</si>
  <si>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</si>
  <si>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</si>
  <si>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</si>
  <si>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</si>
  <si>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</si>
  <si>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</si>
  <si>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</si>
  <si>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</si>
  <si>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</si>
  <si>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</si>
  <si>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</si>
  <si>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</si>
  <si>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</si>
  <si>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</si>
  <si>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</si>
  <si>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</si>
  <si>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</si>
  <si>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</si>
  <si>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</si>
  <si>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</si>
  <si>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</si>
  <si>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</si>
  <si>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</si>
  <si>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</si>
  <si>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</si>
  <si>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</si>
  <si>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</si>
  <si>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</si>
  <si>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</si>
  <si>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</si>
  <si>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</si>
  <si>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</si>
  <si>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</si>
  <si>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</si>
  <si>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</si>
  <si>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</si>
  <si>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</si>
  <si>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</si>
  <si>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</si>
  <si>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</si>
  <si>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</si>
  <si>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</si>
  <si>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</si>
  <si>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</si>
  <si>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</si>
  <si>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</si>
  <si>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</si>
  <si>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</si>
  <si>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</si>
  <si>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</si>
  <si>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</si>
  <si>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</si>
  <si>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</si>
  <si>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</si>
  <si>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</si>
  <si>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</si>
  <si>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</si>
  <si>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</si>
  <si>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</si>
  <si>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</si>
  <si>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</si>
  <si>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</si>
  <si>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</si>
  <si>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</si>
  <si>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</si>
  <si>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</si>
  <si>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</si>
  <si>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</si>
  <si>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</si>
  <si>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</si>
  <si>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</si>
  <si>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</si>
  <si>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</si>
  <si>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</si>
  <si>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</si>
  <si>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</si>
  <si>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</si>
  <si>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</si>
  <si>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</si>
  <si>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</si>
  <si>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</si>
  <si>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</si>
  <si>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</si>
  <si>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</si>
  <si>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</si>
  <si>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</si>
  <si>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</si>
  <si>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</si>
  <si>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</si>
  <si>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</si>
  <si>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</si>
  <si>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</si>
  <si>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</si>
  <si>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</si>
  <si>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</si>
  <si>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</si>
  <si>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</si>
  <si>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</si>
  <si>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</si>
  <si>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</si>
  <si>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</si>
  <si>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</si>
  <si>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</si>
  <si>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</si>
  <si>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</si>
  <si>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</si>
  <si>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</si>
  <si>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</si>
  <si>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</si>
  <si>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</si>
  <si>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</si>
  <si>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</si>
  <si>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</si>
  <si>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</si>
  <si>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</si>
  <si>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</si>
  <si>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</si>
  <si>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</si>
  <si>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</si>
  <si>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</si>
  <si>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</si>
  <si>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</si>
  <si>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</si>
  <si>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</si>
  <si>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</si>
  <si>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</si>
  <si>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</si>
  <si>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</si>
  <si>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</si>
  <si>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</si>
  <si>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</si>
  <si>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</si>
  <si>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</si>
  <si>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</si>
  <si>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</si>
  <si>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</si>
  <si>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</si>
  <si>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</si>
  <si>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</si>
  <si>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</si>
  <si>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</si>
  <si>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</si>
  <si>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</si>
  <si>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</si>
  <si>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</si>
  <si>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</si>
  <si>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</si>
  <si>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</si>
  <si>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</si>
  <si>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</si>
  <si>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</si>
  <si>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</si>
  <si>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</si>
  <si>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</si>
  <si>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</si>
  <si>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</si>
  <si>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</si>
  <si>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</si>
  <si>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</si>
  <si>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</si>
  <si>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</si>
  <si>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</si>
  <si>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</si>
  <si>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</si>
  <si>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</si>
  <si>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</si>
  <si>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</si>
  <si>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</si>
  <si>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</si>
  <si>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</si>
  <si>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</si>
  <si>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</si>
  <si>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</si>
  <si>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</si>
  <si>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</si>
  <si>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</si>
  <si>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</si>
  <si>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</si>
  <si>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</si>
  <si>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</si>
  <si>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</si>
  <si>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</si>
  <si>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</si>
  <si>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</si>
  <si>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</si>
  <si>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</si>
  <si>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</si>
  <si>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</si>
  <si>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</si>
  <si>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</si>
  <si>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</si>
  <si>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</si>
  <si>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</si>
  <si>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</si>
  <si>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</si>
  <si>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</si>
  <si>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</si>
  <si>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</si>
  <si>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</si>
  <si>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</si>
  <si>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</si>
  <si>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</si>
  <si>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</si>
  <si>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</si>
  <si>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</si>
  <si>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</si>
  <si>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</si>
  <si>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</si>
  <si>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</si>
  <si>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</si>
  <si>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</si>
  <si>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</si>
  <si>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</si>
  <si>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</si>
  <si>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</si>
  <si>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</si>
  <si>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</si>
  <si>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</si>
  <si>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</si>
  <si>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</si>
  <si>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</si>
  <si>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</si>
  <si>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</si>
  <si>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</si>
  <si>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</si>
  <si>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</si>
  <si>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</si>
  <si>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</si>
  <si>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</si>
  <si>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</si>
  <si>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</si>
  <si>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</si>
  <si>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</si>
  <si>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</si>
  <si>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</si>
  <si>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</si>
  <si>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</si>
  <si>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</si>
  <si>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</si>
  <si>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</si>
  <si>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</si>
  <si>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</si>
  <si>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</si>
  <si>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</si>
  <si>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</si>
  <si>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</si>
  <si>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</si>
  <si>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</si>
  <si>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</si>
  <si>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</si>
  <si>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</si>
  <si>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</si>
  <si>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</si>
  <si>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</si>
  <si>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</si>
  <si>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</si>
  <si>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</si>
  <si>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</si>
  <si>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</si>
  <si>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</si>
  <si>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</si>
  <si>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</si>
  <si>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</si>
  <si>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</si>
  <si>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</si>
  <si>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</si>
  <si>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</si>
  <si>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</si>
  <si>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</si>
  <si>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</si>
  <si>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</si>
  <si>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</si>
  <si>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</si>
  <si>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</si>
  <si>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</si>
  <si>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</si>
  <si>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</si>
  <si>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</si>
  <si>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</si>
  <si>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</si>
  <si>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</si>
  <si>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</si>
  <si>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</si>
  <si>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</si>
  <si>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</si>
  <si>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</si>
  <si>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</si>
  <si>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</si>
  <si>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</si>
  <si>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</si>
  <si>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</si>
  <si>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</si>
  <si>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</si>
  <si>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</si>
  <si>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</si>
  <si>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</si>
  <si>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</si>
  <si>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</si>
  <si>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</si>
  <si>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</si>
  <si>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</si>
  <si>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</si>
  <si>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</si>
  <si>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</si>
  <si>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</si>
  <si>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</si>
  <si>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</si>
  <si>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</si>
  <si>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</si>
  <si>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</si>
  <si>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</si>
  <si>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</si>
  <si>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</si>
  <si>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</si>
  <si>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</si>
  <si>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</si>
  <si>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</si>
  <si>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</si>
  <si>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</si>
  <si>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</si>
  <si>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</si>
  <si>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</si>
  <si>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</si>
  <si>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</si>
  <si>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</si>
  <si>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</si>
  <si>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</si>
  <si>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</si>
  <si>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</si>
  <si>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</si>
  <si>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</si>
  <si>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</si>
  <si>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</si>
  <si>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</si>
  <si>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</si>
  <si>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</si>
  <si>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</si>
  <si>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</si>
  <si>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</si>
  <si>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</si>
  <si>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</si>
  <si>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</si>
  <si>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</si>
  <si>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</si>
  <si>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</si>
  <si>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</si>
  <si>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</si>
  <si>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</si>
  <si>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</si>
  <si>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</si>
  <si>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</si>
  <si>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</si>
  <si>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</si>
  <si>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</si>
  <si>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</si>
  <si>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</si>
  <si>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</si>
  <si>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</si>
  <si>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</si>
  <si>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</si>
  <si>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</si>
  <si>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</si>
  <si>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</si>
  <si>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</si>
  <si>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</si>
  <si>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</si>
  <si>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</si>
  <si>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</si>
  <si>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</si>
  <si>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</si>
  <si>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</si>
  <si>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</si>
  <si>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</si>
  <si>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</si>
  <si>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</si>
  <si>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</si>
  <si>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</si>
  <si>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</si>
  <si>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</si>
  <si>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</si>
  <si>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</si>
  <si>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</si>
  <si>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</si>
  <si>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</si>
  <si>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</si>
  <si>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</si>
  <si>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</si>
  <si>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</si>
  <si>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</si>
  <si>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</si>
  <si>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</si>
  <si>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</si>
  <si>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</si>
  <si>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</si>
  <si>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</si>
  <si>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</si>
  <si>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</si>
  <si>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</si>
  <si>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</si>
  <si>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</si>
  <si>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</si>
  <si>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</si>
  <si>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</si>
  <si>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</si>
  <si>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</si>
  <si>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</si>
  <si>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</si>
  <si>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</si>
  <si>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</si>
  <si>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</si>
  <si>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</si>
  <si>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</si>
  <si>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</si>
  <si>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</si>
  <si>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</si>
  <si>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</si>
  <si>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</si>
  <si>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</si>
  <si>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</si>
  <si>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</si>
  <si>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</si>
  <si>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</si>
  <si>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</si>
  <si>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</si>
  <si>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</si>
  <si>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</si>
  <si>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</si>
  <si>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</si>
  <si>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</si>
  <si>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</si>
  <si>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</si>
  <si>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</si>
  <si>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</si>
  <si>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</si>
  <si>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</si>
  <si>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</si>
  <si>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</si>
  <si>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</si>
  <si>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</si>
  <si>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</si>
  <si>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</si>
  <si>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</si>
  <si>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</si>
  <si>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</si>
  <si>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</si>
  <si>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</si>
  <si>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</si>
  <si>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</si>
  <si>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</si>
  <si>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</si>
  <si>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</si>
  <si>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</si>
  <si>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</si>
  <si>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</si>
  <si>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</si>
  <si>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</si>
  <si>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</si>
  <si>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</si>
  <si>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</si>
  <si>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</si>
  <si>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</si>
  <si>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</si>
  <si>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</si>
  <si>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</si>
  <si>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</si>
  <si>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</si>
  <si>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</si>
  <si>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</si>
  <si>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</si>
  <si>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</si>
  <si>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</si>
  <si>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</si>
  <si>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</si>
  <si>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</si>
  <si>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</si>
  <si>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</si>
  <si>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</si>
  <si>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</si>
  <si>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</si>
  <si>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</si>
  <si>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</si>
  <si>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</si>
  <si>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</si>
  <si>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</si>
  <si>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</si>
  <si>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</si>
  <si>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</si>
  <si>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</si>
  <si>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</si>
  <si>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</si>
  <si>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</si>
  <si>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</si>
  <si>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</si>
  <si>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</si>
  <si>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</si>
  <si>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</si>
  <si>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</si>
  <si>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</si>
  <si>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</si>
  <si>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</si>
  <si>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</si>
  <si>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</si>
  <si>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</si>
  <si>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</si>
  <si>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</si>
  <si>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</si>
  <si>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</si>
  <si>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</si>
  <si>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</si>
  <si>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</si>
  <si>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</si>
  <si>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</si>
  <si>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</si>
  <si>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</si>
  <si>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</si>
  <si>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</si>
  <si>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</si>
  <si>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</si>
  <si>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</si>
  <si>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</si>
  <si>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</si>
  <si>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</si>
  <si>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</si>
  <si>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</si>
  <si>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</si>
  <si>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</si>
  <si>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</si>
  <si>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</si>
  <si>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</si>
  <si>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</si>
  <si>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</si>
  <si>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</si>
  <si>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</si>
  <si>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</si>
  <si>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</si>
  <si>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</si>
  <si>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</si>
  <si>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</si>
  <si>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</si>
  <si>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</si>
  <si>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</si>
  <si>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</si>
  <si>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</si>
  <si>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</si>
  <si>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</si>
  <si>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</si>
  <si>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</si>
  <si>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</si>
  <si>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</si>
  <si>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</si>
  <si>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</si>
  <si>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</si>
  <si>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</si>
  <si>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</si>
  <si>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</si>
  <si>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</si>
  <si>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</si>
  <si>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</si>
  <si>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</si>
  <si>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</si>
  <si>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</si>
  <si>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</si>
  <si>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</si>
  <si>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</si>
  <si>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</si>
  <si>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</si>
  <si>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</si>
  <si>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</si>
  <si>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</si>
  <si>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</si>
  <si>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</si>
  <si>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</si>
  <si>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</si>
  <si>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</si>
  <si>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</si>
  <si>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</si>
  <si>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</si>
  <si>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</si>
  <si>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</si>
  <si>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</si>
  <si>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</si>
  <si>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</si>
  <si>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</si>
  <si>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</si>
  <si>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</si>
  <si>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</si>
  <si>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</si>
  <si>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</si>
  <si>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</si>
  <si>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</si>
  <si>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</si>
  <si>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</si>
  <si>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</si>
  <si>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</si>
  <si>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</si>
  <si>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</si>
  <si>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</si>
  <si>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</si>
  <si>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</si>
  <si>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</si>
  <si>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</si>
  <si>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</si>
  <si>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</si>
  <si>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</si>
  <si>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</si>
  <si>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</si>
  <si>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</si>
  <si>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</si>
  <si>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</si>
  <si>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</si>
  <si>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</si>
  <si>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</si>
  <si>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</si>
  <si>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</si>
  <si>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</si>
  <si>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</si>
  <si>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</si>
  <si>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</si>
  <si>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</si>
  <si>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</si>
  <si>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</si>
  <si>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</si>
  <si>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</si>
  <si>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</si>
  <si>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</si>
  <si>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</si>
  <si>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</si>
  <si>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</si>
  <si>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</si>
  <si>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</si>
  <si>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</si>
  <si>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</si>
  <si>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</si>
  <si>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</si>
  <si>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</si>
  <si>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</si>
  <si>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</si>
  <si>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</si>
  <si>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</si>
  <si>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</si>
  <si>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</si>
  <si>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</si>
  <si>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</si>
  <si>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</si>
  <si>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</si>
  <si>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</si>
  <si>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</si>
  <si>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</si>
  <si>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</si>
  <si>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</si>
  <si>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</si>
  <si>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</si>
  <si>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</si>
  <si>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</si>
  <si>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</si>
  <si>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</si>
  <si>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</si>
  <si>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</si>
  <si>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</si>
  <si>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</si>
  <si>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</si>
  <si>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</si>
  <si>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</si>
  <si>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</si>
  <si>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</si>
  <si>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</si>
  <si>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</si>
  <si>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</si>
  <si>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</si>
  <si>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</si>
  <si>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</si>
  <si>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</si>
  <si>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</si>
  <si>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</si>
  <si>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</si>
  <si>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</si>
  <si>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</si>
  <si>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</si>
  <si>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</si>
  <si>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</si>
  <si>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</si>
  <si>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</si>
  <si>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</si>
  <si>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</si>
  <si>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</si>
  <si>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</si>
  <si>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</si>
  <si>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</si>
  <si>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</si>
  <si>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</si>
  <si>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</si>
  <si>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</si>
  <si>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</si>
  <si>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</si>
  <si>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</si>
  <si>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</si>
  <si>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</si>
  <si>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</si>
  <si>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</si>
  <si>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</si>
  <si>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</si>
  <si>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</si>
  <si>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</si>
  <si>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</si>
  <si>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</si>
  <si>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</si>
  <si>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</si>
  <si>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</si>
  <si>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</si>
  <si>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</si>
  <si>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</si>
  <si>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</si>
  <si>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</si>
  <si>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</si>
  <si>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</si>
  <si>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</si>
  <si>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</si>
  <si>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</si>
  <si>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</si>
  <si>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</si>
  <si>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</si>
  <si>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</si>
  <si>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</si>
  <si>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</si>
  <si>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</si>
  <si>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</si>
  <si>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</si>
  <si>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</si>
  <si>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</si>
  <si>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</si>
  <si>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</si>
  <si>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</si>
  <si>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</si>
  <si>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</si>
  <si>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</si>
  <si>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</si>
  <si>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</si>
  <si>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</si>
  <si>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</si>
  <si>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</si>
  <si>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</si>
  <si>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</si>
  <si>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</si>
  <si>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</si>
  <si>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</si>
  <si>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</si>
  <si>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</si>
  <si>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</si>
  <si>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</si>
  <si>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</si>
  <si>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</si>
  <si>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</si>
  <si>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</si>
  <si>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</si>
  <si>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</si>
  <si>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</si>
  <si>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</si>
  <si>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</si>
  <si>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</si>
  <si>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</si>
  <si>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</si>
  <si>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</si>
  <si>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</si>
  <si>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</si>
  <si>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</si>
  <si>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</si>
  <si>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</si>
  <si>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</si>
  <si>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</si>
  <si>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</si>
  <si>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</si>
  <si>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</si>
  <si>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</si>
  <si>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</si>
  <si>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</si>
  <si>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</si>
  <si>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</si>
  <si>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</si>
  <si>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</si>
  <si>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</si>
  <si>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</si>
  <si>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</si>
  <si>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</si>
  <si>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</si>
  <si>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</si>
  <si>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</si>
  <si>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</si>
  <si>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</si>
  <si>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</si>
  <si>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</si>
  <si>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</si>
  <si>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</si>
  <si>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</si>
  <si>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</si>
  <si>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</si>
  <si>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</si>
  <si>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</si>
  <si>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</si>
  <si>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</si>
  <si>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</si>
  <si>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</si>
  <si>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</si>
  <si>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</si>
  <si>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</si>
  <si>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</si>
  <si>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</si>
  <si>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</si>
  <si>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</si>
  <si>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</si>
  <si>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</si>
  <si>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</si>
  <si>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</si>
  <si>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</si>
  <si>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</si>
  <si>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</si>
  <si>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</si>
  <si>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</si>
  <si>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</si>
  <si>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</si>
  <si>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</si>
  <si>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</si>
  <si>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</si>
  <si>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</si>
  <si>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</si>
  <si>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</si>
  <si>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</si>
  <si>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</si>
  <si>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</si>
  <si>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</si>
  <si>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</si>
  <si>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</si>
  <si>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</si>
  <si>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</si>
  <si>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</si>
  <si>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</si>
  <si>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</si>
  <si>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</si>
  <si>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</si>
  <si>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</si>
  <si>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</si>
  <si>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</si>
  <si>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</si>
  <si>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</si>
  <si>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</si>
  <si>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</si>
  <si>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</si>
  <si>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</si>
  <si>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</si>
  <si>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</si>
  <si>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</si>
  <si>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</si>
  <si>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</si>
  <si>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</si>
  <si>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</si>
  <si>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</si>
  <si>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</si>
  <si>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</si>
  <si>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</si>
  <si>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</si>
  <si>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</si>
  <si>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</si>
  <si>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</si>
  <si>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</si>
  <si>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</si>
  <si>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</si>
  <si>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</si>
  <si>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</si>
  <si>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</si>
  <si>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</si>
  <si>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</si>
  <si>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</si>
  <si>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</si>
  <si>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</si>
  <si>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</si>
  <si>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</si>
  <si>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</si>
  <si>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</si>
  <si>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</si>
  <si>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</si>
  <si>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</si>
  <si>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</si>
  <si>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</si>
  <si>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</si>
  <si>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</si>
  <si>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</si>
  <si>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</si>
  <si>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</si>
  <si>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</si>
  <si>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</si>
  <si>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</si>
  <si>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</si>
  <si>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</si>
  <si>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</si>
  <si>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</si>
  <si>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</si>
  <si>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</si>
  <si>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</si>
  <si>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</si>
  <si>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</si>
  <si>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</si>
  <si>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</si>
  <si>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</si>
  <si>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</si>
  <si>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</si>
  <si>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</si>
  <si>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</si>
  <si>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</si>
  <si>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</si>
  <si>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</si>
  <si>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</si>
  <si>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</si>
  <si>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</si>
  <si>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</si>
  <si>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</si>
  <si>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</si>
  <si>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</si>
  <si>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</si>
  <si>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</si>
  <si>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</si>
  <si>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</si>
  <si>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</si>
  <si>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</si>
  <si>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</si>
  <si>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</si>
  <si>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</si>
  <si>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</si>
  <si>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</si>
  <si>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</si>
  <si>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</si>
  <si>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</si>
  <si>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</si>
  <si>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</si>
  <si>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</si>
  <si>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</si>
  <si>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</si>
  <si>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</si>
  <si>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</si>
  <si>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</si>
  <si>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</si>
  <si>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</si>
  <si>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</si>
  <si>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</si>
  <si>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</si>
  <si>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</si>
  <si>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</si>
  <si>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</si>
  <si>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</si>
  <si>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</si>
  <si>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</si>
  <si>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</si>
  <si>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</si>
  <si>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</si>
  <si>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</si>
  <si>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</si>
  <si>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</si>
  <si>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</si>
  <si>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</si>
  <si>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</si>
  <si>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</si>
  <si>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</si>
  <si>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</si>
  <si>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</si>
  <si>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</si>
  <si>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</si>
  <si>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</si>
  <si>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</si>
  <si>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</si>
  <si>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</si>
  <si>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</si>
  <si>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</si>
  <si>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</si>
  <si>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</si>
  <si>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</si>
  <si>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</si>
  <si>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</si>
  <si>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</si>
  <si>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</si>
  <si>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</si>
  <si>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</si>
  <si>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</si>
  <si>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</si>
  <si>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</si>
  <si>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</si>
  <si>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</si>
  <si>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</si>
  <si>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</si>
  <si>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</si>
  <si>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</si>
  <si>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</si>
  <si>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</si>
  <si>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</si>
  <si>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</si>
  <si>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</si>
  <si>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</si>
  <si>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</si>
  <si>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</si>
  <si>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</si>
  <si>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</si>
  <si>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</si>
  <si>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</si>
  <si>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</si>
  <si>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</si>
  <si>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</si>
  <si>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</si>
  <si>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</si>
  <si>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</si>
  <si>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</si>
  <si>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</si>
  <si>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</si>
  <si>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</si>
  <si>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</si>
  <si>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</si>
  <si>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</si>
  <si>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</si>
  <si>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</si>
  <si>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</si>
  <si>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</si>
  <si>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</si>
  <si>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</si>
  <si>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</si>
  <si>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</si>
  <si>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</si>
  <si>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</si>
  <si>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</si>
  <si>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</si>
  <si>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</si>
  <si>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</si>
  <si>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</si>
  <si>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</si>
  <si>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</si>
  <si>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</si>
  <si>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</si>
  <si>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</si>
  <si>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</si>
  <si>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</si>
  <si>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</si>
  <si>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</si>
  <si>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</si>
  <si>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</si>
  <si>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</si>
  <si>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</si>
  <si>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</si>
  <si>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</si>
  <si>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</si>
  <si>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</si>
  <si>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</si>
  <si>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</si>
  <si>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</si>
  <si>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</si>
  <si>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</si>
  <si>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</si>
  <si>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</si>
  <si>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</si>
  <si>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</si>
  <si>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</si>
  <si>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</si>
  <si>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</si>
  <si>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</si>
  <si>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</si>
  <si>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</si>
  <si>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</si>
  <si>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</si>
  <si>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</si>
  <si>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</si>
  <si>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</si>
  <si>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</si>
  <si>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</si>
  <si>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</si>
  <si>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</si>
  <si>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</si>
  <si>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</si>
  <si>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</si>
  <si>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</si>
  <si>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</si>
  <si>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</si>
  <si>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</si>
  <si>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</si>
  <si>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</si>
  <si>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</si>
  <si>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</si>
  <si>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</si>
  <si>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</si>
  <si>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</si>
  <si>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</si>
  <si>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</si>
  <si>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</si>
  <si>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</si>
  <si>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</si>
  <si>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</si>
  <si>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</si>
  <si>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</si>
  <si>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</si>
  <si>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</si>
  <si>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</si>
  <si>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</si>
  <si>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</si>
  <si>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</si>
  <si>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</si>
  <si>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</si>
  <si>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</si>
  <si>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</si>
  <si>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</si>
  <si>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</si>
  <si>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</si>
  <si>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</si>
  <si>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</si>
  <si>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</si>
  <si>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</si>
  <si>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</si>
  <si>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</si>
  <si>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</si>
  <si>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</si>
  <si>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</si>
  <si>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</si>
  <si>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</si>
  <si>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</si>
  <si>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</si>
  <si>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</si>
  <si>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</si>
  <si>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</si>
  <si>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</si>
  <si>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</si>
  <si>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</si>
  <si>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</si>
  <si>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</si>
  <si>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</si>
  <si>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</si>
  <si>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</si>
  <si>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</si>
  <si>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</si>
  <si>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</si>
  <si>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</si>
  <si>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</si>
  <si>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</si>
  <si>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</si>
  <si>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</si>
  <si>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</si>
  <si>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</si>
  <si>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</si>
  <si>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</si>
  <si>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</si>
  <si>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</si>
  <si>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</si>
  <si>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</si>
  <si>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</si>
  <si>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</si>
  <si>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</si>
  <si>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</si>
  <si>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</si>
  <si>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</si>
  <si>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</si>
  <si>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</si>
  <si>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</si>
  <si>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</si>
  <si>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</si>
  <si>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</si>
  <si>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</si>
  <si>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</si>
  <si>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</si>
  <si>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</si>
  <si>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</si>
  <si>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</si>
  <si>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</si>
  <si>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</si>
  <si>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</si>
  <si>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</si>
  <si>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</si>
  <si>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</si>
  <si>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</si>
  <si>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</si>
  <si>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</si>
  <si>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</si>
  <si>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</si>
  <si>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</si>
  <si>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</si>
  <si>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</si>
  <si>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</si>
  <si>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</si>
  <si>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</si>
  <si>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</si>
  <si>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</si>
  <si>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</si>
  <si>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</si>
  <si>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</si>
  <si>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</si>
  <si>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</si>
  <si>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</si>
  <si>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</si>
  <si>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</si>
  <si>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</si>
  <si>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</si>
  <si>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</si>
  <si>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</si>
  <si>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</si>
  <si>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</si>
  <si>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</si>
  <si>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</si>
  <si>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</si>
  <si>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</si>
  <si>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</si>
  <si>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</si>
  <si>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</si>
  <si>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</si>
  <si>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</si>
  <si>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</si>
  <si>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</si>
  <si>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</si>
  <si>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</si>
  <si>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</si>
  <si>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</si>
  <si>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</si>
  <si>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</si>
  <si>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</si>
  <si>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</si>
  <si>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</si>
  <si>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</si>
  <si>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</si>
  <si>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</si>
  <si>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</si>
  <si>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</si>
  <si>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</si>
  <si>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</si>
  <si>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</si>
  <si>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</si>
  <si>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</si>
  <si>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</si>
  <si>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</si>
  <si>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</si>
  <si>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</si>
  <si>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</si>
  <si>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</si>
  <si>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</si>
  <si>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</si>
  <si>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</si>
  <si>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</si>
  <si>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</si>
  <si>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</si>
  <si>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</si>
  <si>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</si>
  <si>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</si>
  <si>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</si>
  <si>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</si>
  <si>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</si>
  <si>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</si>
  <si>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</si>
  <si>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</si>
  <si>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</si>
  <si>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</si>
  <si>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</si>
  <si>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</si>
  <si>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</si>
  <si>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</si>
  <si>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</si>
  <si>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</si>
  <si>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</si>
  <si>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</si>
  <si>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</si>
  <si>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</si>
  <si>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</si>
  <si>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</si>
  <si>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</si>
  <si>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</si>
  <si>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</si>
  <si>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</si>
  <si>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</si>
  <si>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</si>
  <si>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</si>
  <si>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</si>
  <si>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</si>
  <si>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</si>
  <si>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</si>
  <si>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</si>
  <si>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</si>
  <si>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</si>
  <si>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</si>
  <si>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</si>
  <si>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</si>
  <si>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</si>
  <si>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</si>
  <si>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</si>
  <si>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</si>
  <si>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</si>
  <si>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</si>
  <si>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</si>
  <si>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</si>
  <si>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</si>
  <si>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</si>
  <si>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</si>
  <si>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</si>
  <si>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</si>
  <si>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</si>
  <si>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</si>
  <si>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</si>
  <si>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</si>
  <si>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</si>
  <si>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</si>
  <si>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</si>
  <si>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</si>
  <si>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</si>
  <si>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</si>
  <si>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</si>
  <si>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</si>
  <si>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</si>
  <si>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</si>
  <si>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</si>
  <si>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</si>
  <si>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</si>
  <si>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</si>
  <si>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</si>
  <si>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</si>
  <si>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</si>
  <si>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</si>
  <si>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</si>
  <si>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</si>
  <si>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</si>
  <si>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</si>
  <si>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</si>
  <si>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</si>
  <si>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</si>
  <si>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</si>
  <si>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</si>
  <si>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</si>
  <si>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</si>
  <si>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</si>
  <si>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</si>
  <si>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</si>
  <si>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</si>
  <si>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</si>
  <si>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</si>
  <si>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</si>
  <si>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</si>
  <si>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</si>
  <si>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</si>
  <si>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</si>
  <si>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</si>
  <si>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</si>
  <si>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</si>
  <si>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</si>
  <si>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</si>
  <si>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</si>
  <si>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</si>
  <si>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</si>
  <si>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</si>
  <si>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</si>
  <si>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</si>
  <si>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</si>
  <si>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</si>
  <si>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</si>
  <si>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</si>
  <si>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</si>
  <si>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</si>
  <si>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</si>
  <si>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</si>
  <si>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</si>
  <si>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</si>
  <si>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</si>
  <si>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</si>
  <si>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</si>
  <si>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</si>
  <si>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</si>
  <si>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</si>
  <si>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</si>
  <si>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</si>
  <si>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</si>
  <si>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</si>
  <si>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</si>
  <si>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</si>
  <si>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</si>
  <si>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</si>
  <si>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</si>
  <si>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</si>
  <si>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</si>
  <si>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</si>
  <si>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</si>
  <si>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</si>
  <si>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</si>
  <si>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</si>
  <si>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</si>
  <si>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</si>
  <si>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</si>
  <si>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</si>
  <si>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</si>
  <si>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</si>
  <si>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</si>
  <si>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</si>
  <si>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</si>
  <si>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</si>
  <si>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</si>
  <si>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</si>
  <si>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</si>
  <si>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</si>
  <si>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</si>
  <si>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</si>
  <si>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</si>
  <si>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</si>
  <si>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</si>
  <si>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</si>
  <si>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</si>
  <si>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</si>
  <si>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</si>
  <si>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</si>
  <si>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</si>
  <si>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</si>
  <si>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</si>
  <si>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</si>
  <si>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</si>
  <si>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</si>
  <si>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</si>
  <si>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</si>
  <si>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</si>
  <si>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</si>
  <si>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</si>
  <si>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</si>
  <si>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</si>
  <si>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</si>
  <si>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</si>
  <si>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</si>
  <si>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</si>
  <si>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</si>
  <si>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</si>
  <si>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</si>
  <si>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</si>
  <si>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</si>
  <si>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</si>
  <si>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</si>
  <si>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</si>
  <si>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</si>
  <si>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</si>
  <si>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</si>
  <si>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</si>
  <si>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</si>
  <si>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</si>
  <si>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</si>
  <si>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</si>
  <si>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</si>
  <si>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</si>
  <si>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</si>
  <si>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</si>
  <si>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</si>
  <si>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</si>
  <si>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</si>
  <si>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</si>
  <si>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</si>
  <si>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</si>
  <si>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</si>
  <si>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</si>
  <si>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</si>
  <si>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</si>
  <si>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</si>
  <si>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</si>
  <si>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</si>
  <si>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</si>
  <si>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</si>
  <si>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</si>
  <si>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</si>
  <si>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</si>
  <si>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</si>
  <si>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</si>
  <si>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</si>
  <si>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</si>
  <si>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</si>
  <si>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</si>
  <si>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</si>
  <si>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</si>
  <si>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</si>
  <si>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</si>
  <si>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</si>
  <si>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</si>
  <si>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</si>
  <si>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</si>
  <si>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</si>
  <si>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</si>
  <si>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</si>
  <si>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</si>
  <si>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</si>
  <si>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</si>
  <si>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</si>
  <si>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</si>
  <si>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</si>
  <si>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</si>
  <si>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</si>
  <si>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</si>
  <si>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</si>
  <si>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</si>
  <si>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</si>
  <si>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</si>
  <si>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</si>
  <si>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</si>
  <si>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</si>
  <si>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</si>
  <si>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</si>
  <si>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</si>
  <si>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</si>
  <si>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</si>
  <si>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</si>
  <si>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</si>
  <si>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</si>
  <si>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</si>
  <si>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</si>
  <si>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</si>
  <si>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</si>
  <si>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</si>
  <si>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</si>
  <si>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</si>
  <si>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</si>
  <si>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</si>
  <si>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</si>
  <si>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</si>
  <si>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</si>
  <si>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</si>
  <si>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</si>
  <si>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</si>
  <si>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</si>
  <si>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</si>
  <si>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</si>
  <si>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</si>
  <si>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</si>
  <si>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</si>
  <si>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</si>
  <si>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</si>
  <si>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</si>
  <si>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</si>
  <si>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</si>
  <si>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</si>
  <si>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</si>
  <si>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</si>
  <si>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</si>
  <si>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</si>
  <si>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</si>
  <si>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</si>
  <si>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</si>
  <si>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</si>
  <si>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</si>
  <si>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</si>
  <si>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</si>
  <si>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</si>
  <si>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</si>
  <si>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</si>
  <si>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</si>
  <si>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</si>
  <si>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</si>
  <si>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</si>
  <si>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</si>
  <si>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</si>
  <si>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</si>
  <si>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</si>
  <si>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</si>
  <si>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</si>
  <si>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</si>
  <si>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</si>
  <si>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</si>
  <si>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</si>
  <si>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</si>
  <si>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</si>
  <si>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</si>
  <si>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</si>
  <si>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</si>
  <si>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</si>
  <si>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</si>
  <si>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</si>
  <si>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</si>
  <si>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</si>
  <si>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</si>
  <si>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</si>
  <si>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</si>
  <si>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</si>
  <si>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</si>
  <si>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</si>
  <si>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</si>
  <si>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</si>
  <si>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</si>
  <si>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</si>
  <si>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</si>
  <si>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</si>
  <si>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</si>
  <si>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</si>
  <si>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</si>
  <si>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</si>
  <si>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</si>
  <si>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</si>
  <si>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</si>
  <si>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</si>
  <si>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</si>
  <si>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</si>
  <si>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</si>
  <si>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</si>
  <si>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</si>
  <si>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</si>
  <si>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</si>
  <si>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</si>
  <si>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</si>
  <si>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</si>
  <si>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</si>
  <si>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</si>
  <si>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</si>
  <si>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</si>
  <si>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</si>
  <si>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</si>
  <si>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</si>
  <si>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</si>
  <si>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</si>
  <si>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</si>
  <si>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</si>
  <si>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</si>
  <si>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</si>
  <si>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</si>
  <si>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</si>
  <si>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</si>
  <si>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</si>
  <si>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</si>
  <si>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</si>
  <si>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</si>
  <si>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</si>
  <si>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</si>
  <si>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</si>
  <si>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</si>
  <si>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</si>
  <si>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</si>
  <si>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</si>
  <si>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</si>
  <si>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</si>
  <si>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</si>
  <si>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</si>
  <si>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</si>
  <si>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</si>
  <si>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</si>
  <si>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</si>
  <si>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</si>
  <si>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</si>
  <si>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</si>
  <si>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</si>
  <si>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</si>
  <si>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</si>
  <si>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</si>
  <si>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</si>
  <si>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</si>
  <si>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</si>
  <si>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</si>
  <si>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</si>
  <si>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</si>
  <si>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</si>
  <si>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</si>
  <si>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</si>
  <si>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</si>
  <si>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</si>
  <si>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</si>
  <si>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</si>
  <si>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</si>
  <si>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</si>
  <si>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</si>
  <si>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</si>
  <si>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</si>
  <si>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</si>
  <si>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</si>
  <si>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</si>
  <si>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</si>
  <si>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</si>
  <si>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</si>
  <si>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</si>
  <si>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</si>
  <si>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</si>
  <si>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</si>
  <si>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</si>
  <si>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</si>
  <si>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</si>
  <si>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</si>
  <si>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</si>
  <si>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</si>
  <si>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</si>
  <si>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</si>
  <si>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</si>
  <si>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</si>
  <si>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</si>
  <si>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</si>
  <si>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</si>
  <si>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</si>
  <si>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</si>
  <si>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</si>
  <si>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</si>
  <si>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</si>
  <si>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</si>
  <si>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</si>
  <si>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</si>
  <si>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</si>
  <si>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</si>
  <si>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</si>
  <si>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</si>
  <si>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</si>
  <si>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</si>
  <si>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</si>
  <si>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</si>
  <si>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</si>
  <si>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</si>
  <si>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</si>
  <si>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</si>
  <si>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</si>
  <si>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</si>
  <si>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</si>
  <si>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</si>
  <si>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</si>
  <si>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</si>
  <si>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</si>
  <si>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</si>
  <si>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</si>
  <si>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</si>
  <si>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</si>
  <si>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</si>
  <si>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</si>
  <si>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</si>
  <si>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</si>
  <si>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</si>
  <si>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</si>
  <si>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</si>
  <si>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</si>
  <si>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</si>
  <si>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</si>
  <si>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</si>
  <si>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</si>
  <si>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</si>
  <si>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</si>
  <si>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</si>
  <si>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</si>
  <si>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</si>
  <si>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</si>
  <si>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</si>
  <si>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</si>
  <si>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</si>
  <si>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</si>
  <si>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</si>
  <si>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</si>
  <si>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</si>
  <si>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</si>
  <si>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</si>
  <si>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</si>
  <si>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</si>
  <si>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</si>
  <si>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</si>
  <si>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</si>
  <si>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</si>
  <si>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</si>
  <si>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</si>
  <si>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</si>
  <si>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</si>
  <si>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</si>
  <si>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</si>
  <si>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</si>
  <si>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</si>
  <si>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</si>
  <si>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</si>
  <si>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</si>
  <si>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</si>
  <si>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</si>
  <si>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</si>
  <si>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</si>
  <si>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</si>
  <si>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</si>
  <si>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</si>
  <si>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</si>
  <si>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</si>
  <si>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</si>
  <si>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</si>
  <si>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</si>
  <si>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</si>
  <si>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</si>
  <si>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</si>
  <si>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</si>
  <si>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</si>
  <si>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</si>
  <si>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</si>
  <si>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</si>
  <si>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</si>
  <si>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</si>
  <si>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</si>
  <si>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</si>
  <si>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</si>
  <si>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</si>
  <si>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</si>
  <si>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</si>
  <si>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</si>
  <si>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</si>
  <si>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</si>
  <si>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</si>
  <si>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</si>
  <si>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</si>
  <si>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</si>
  <si>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</si>
  <si>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</si>
  <si>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</si>
  <si>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</si>
  <si>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</si>
  <si>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</si>
  <si>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</si>
  <si>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</si>
  <si>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</si>
  <si>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</si>
  <si>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</si>
  <si>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</si>
  <si>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</si>
  <si>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</si>
  <si>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</si>
  <si>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</si>
  <si>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</si>
  <si>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</si>
  <si>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</si>
  <si>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</si>
  <si>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</si>
  <si>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</si>
  <si>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</si>
  <si>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</si>
  <si>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</si>
  <si>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</si>
  <si>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</si>
  <si>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</si>
  <si>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</si>
  <si>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</si>
  <si>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</si>
  <si>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</si>
  <si>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</si>
  <si>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</si>
  <si>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</si>
  <si>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</si>
  <si>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</si>
  <si>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</si>
  <si>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</si>
  <si>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</si>
  <si>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</si>
  <si>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</si>
  <si>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</si>
  <si>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</si>
  <si>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</si>
  <si>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</si>
  <si>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</si>
  <si>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</si>
  <si>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</si>
  <si>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</si>
  <si>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</si>
  <si>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</si>
  <si>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</si>
  <si>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</si>
  <si>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</si>
  <si>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</si>
  <si>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</si>
  <si>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</si>
  <si>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</si>
  <si>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</si>
  <si>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</si>
  <si>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</si>
  <si>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</si>
  <si>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</si>
  <si>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</si>
  <si>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</si>
  <si>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</si>
  <si>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</si>
  <si>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</si>
  <si>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</si>
  <si>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</si>
  <si>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</si>
  <si>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</si>
  <si>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</si>
  <si>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</si>
  <si>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</si>
  <si>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</si>
  <si>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</si>
  <si>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</si>
  <si>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</si>
  <si>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</si>
  <si>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</si>
  <si>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</si>
  <si>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</si>
  <si>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</si>
  <si>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</si>
  <si>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</si>
  <si>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</si>
  <si>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</si>
  <si>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</si>
  <si>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</si>
  <si>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</si>
  <si>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</si>
  <si>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</si>
  <si>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</si>
  <si>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</si>
  <si>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</si>
  <si>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</si>
  <si>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</si>
  <si>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</si>
  <si>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</si>
  <si>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</si>
  <si>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</si>
  <si>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</si>
  <si>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</si>
  <si>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</si>
  <si>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</si>
  <si>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</si>
  <si>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</si>
  <si>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</si>
  <si>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</si>
  <si>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</si>
  <si>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</si>
  <si>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</si>
  <si>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</si>
  <si>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</si>
  <si>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</si>
  <si>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</si>
  <si>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</si>
  <si>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</si>
  <si>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</si>
  <si>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</si>
  <si>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</si>
  <si>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</si>
  <si>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</si>
  <si>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</si>
  <si>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</si>
  <si>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</si>
  <si>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</si>
  <si>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</si>
  <si>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</si>
  <si>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</si>
  <si>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</si>
  <si>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</si>
  <si>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</si>
  <si>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</si>
  <si>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</si>
  <si>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</si>
  <si>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</si>
  <si>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</si>
  <si>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</si>
  <si>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</si>
  <si>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</si>
  <si>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</si>
  <si>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</si>
  <si>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</si>
  <si>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</si>
  <si>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</si>
  <si>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</si>
  <si>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</si>
  <si>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</si>
  <si>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</si>
  <si>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</si>
  <si>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</si>
  <si>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</si>
  <si>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</si>
  <si>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</si>
  <si>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</si>
  <si>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</si>
  <si>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</si>
  <si>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</si>
  <si>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</si>
  <si>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</si>
  <si>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</si>
  <si>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</si>
  <si>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</si>
  <si>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</si>
  <si>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</si>
  <si>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</si>
  <si>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</si>
  <si>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</si>
  <si>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</si>
  <si>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</si>
  <si>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</si>
  <si>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</si>
  <si>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</si>
  <si>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</si>
  <si>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</si>
  <si>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</si>
  <si>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</si>
  <si>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</si>
  <si>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</si>
  <si>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</si>
  <si>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</si>
  <si>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</si>
  <si>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</si>
  <si>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</si>
  <si>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</si>
  <si>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</si>
  <si>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</si>
  <si>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</si>
  <si>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</si>
  <si>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</si>
  <si>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</si>
  <si>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</si>
  <si>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</si>
  <si>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</si>
  <si>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</si>
  <si>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</si>
  <si>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</si>
  <si>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</si>
  <si>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</si>
  <si>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</si>
  <si>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</si>
  <si>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</si>
  <si>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</si>
  <si>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</si>
  <si>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</si>
  <si>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</si>
  <si>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</si>
  <si>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</si>
  <si>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</si>
  <si>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</si>
  <si>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</si>
  <si>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</si>
  <si>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</si>
  <si>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</si>
  <si>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</si>
  <si>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</si>
  <si>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</si>
  <si>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</si>
  <si>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</si>
  <si>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</si>
  <si>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</si>
  <si>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</si>
  <si>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</si>
  <si>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</si>
  <si>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</si>
  <si>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</si>
  <si>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</si>
  <si>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</si>
  <si>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</si>
  <si>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</si>
  <si>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</si>
  <si>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</si>
  <si>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</si>
  <si>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</si>
  <si>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</si>
  <si>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</si>
  <si>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</si>
  <si>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</si>
  <si>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</si>
  <si>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</si>
  <si>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</si>
  <si>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</si>
  <si>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</si>
  <si>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</si>
  <si>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</si>
  <si>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</si>
  <si>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</si>
  <si>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</si>
  <si>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</si>
  <si>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</si>
  <si>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</si>
  <si>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</si>
  <si>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</si>
  <si>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</si>
  <si>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</si>
  <si>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</si>
  <si>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</si>
  <si>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</si>
  <si>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</si>
  <si>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</si>
  <si>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</si>
  <si>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</si>
  <si>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</si>
  <si>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</si>
  <si>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</si>
  <si>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</si>
  <si>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</si>
  <si>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</si>
  <si>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</si>
  <si>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</si>
  <si>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</si>
  <si>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</si>
  <si>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</si>
  <si>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</si>
  <si>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</si>
  <si>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</si>
  <si>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</si>
  <si>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</si>
  <si>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</si>
  <si>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</si>
  <si>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</si>
  <si>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</si>
  <si>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</si>
  <si>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</si>
  <si>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</si>
  <si>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</si>
  <si>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</si>
  <si>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</si>
  <si>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</si>
  <si>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</si>
  <si>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</si>
  <si>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</si>
  <si>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</si>
  <si>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</si>
  <si>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</si>
  <si>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</si>
  <si>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</si>
  <si>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</si>
  <si>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</si>
  <si>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</si>
  <si>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</si>
  <si>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</si>
  <si>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</si>
  <si>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</si>
  <si>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</si>
  <si>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</si>
  <si>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</si>
  <si>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</si>
  <si>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</si>
  <si>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</si>
  <si>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</si>
  <si>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</si>
  <si>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</si>
  <si>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</si>
  <si>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</si>
  <si>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</si>
  <si>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</si>
  <si>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</si>
  <si>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</si>
  <si>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</si>
  <si>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</si>
  <si>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</si>
  <si>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</si>
  <si>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</si>
  <si>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</si>
  <si>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</si>
  <si>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</si>
  <si>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</si>
  <si>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</si>
  <si>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</si>
  <si>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</si>
  <si>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</si>
  <si>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</si>
  <si>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</si>
  <si>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</si>
  <si>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</si>
  <si>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</si>
  <si>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</si>
  <si>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</si>
  <si>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</si>
  <si>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</si>
  <si>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</si>
  <si>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</si>
  <si>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</si>
  <si>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</si>
  <si>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</si>
  <si>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</si>
  <si>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</si>
  <si>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</si>
  <si>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</si>
  <si>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</si>
  <si>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</si>
  <si>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</si>
  <si>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</si>
  <si>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</si>
  <si>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</si>
  <si>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</si>
  <si>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</si>
  <si>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</si>
  <si>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</si>
  <si>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</si>
  <si>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</si>
  <si>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</si>
  <si>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</si>
  <si>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</si>
  <si>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</si>
  <si>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</si>
  <si>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</si>
  <si>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</si>
  <si>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</si>
  <si>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</si>
  <si>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</si>
  <si>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</si>
  <si>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</si>
  <si>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</si>
  <si>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</si>
  <si>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</si>
  <si>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</si>
  <si>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</si>
  <si>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</si>
  <si>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</si>
  <si>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</si>
  <si>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</si>
  <si>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</si>
  <si>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</si>
  <si>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</si>
  <si>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</si>
  <si>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</si>
  <si>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</si>
  <si>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</si>
  <si>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</si>
  <si>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</si>
  <si>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</si>
  <si>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</si>
  <si>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</si>
  <si>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</si>
  <si>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</si>
  <si>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</si>
  <si>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</si>
  <si>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</si>
  <si>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</si>
  <si>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</si>
  <si>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</si>
  <si>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</si>
  <si>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</si>
  <si>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</si>
  <si>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</si>
  <si>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</si>
  <si>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</si>
  <si>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</si>
  <si>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</si>
  <si>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</si>
  <si>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</si>
  <si>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</si>
  <si>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</si>
  <si>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</si>
  <si>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</si>
  <si>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</si>
  <si>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</si>
  <si>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</si>
  <si>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</si>
  <si>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</si>
  <si>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</si>
  <si>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</si>
  <si>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</si>
  <si>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</si>
  <si>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</si>
  <si>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</si>
  <si>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</si>
  <si>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</si>
  <si>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</si>
  <si>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</si>
  <si>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</si>
  <si>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</si>
  <si>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</si>
  <si>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</si>
  <si>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</si>
  <si>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</si>
  <si>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</si>
  <si>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</si>
  <si>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</si>
  <si>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</si>
  <si>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</si>
  <si>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</si>
  <si>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</si>
  <si>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</si>
  <si>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</si>
  <si>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</si>
  <si>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</si>
  <si>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</si>
  <si>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</si>
  <si>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</si>
  <si>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</si>
  <si>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</si>
  <si>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</si>
  <si>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</si>
  <si>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</si>
  <si>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</si>
  <si>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</si>
  <si>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</si>
  <si>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</si>
  <si>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</si>
  <si>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</si>
  <si>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</si>
  <si>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</si>
  <si>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</si>
  <si>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</si>
  <si>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</si>
  <si>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</si>
  <si>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</si>
  <si>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</si>
  <si>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</si>
  <si>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</si>
  <si>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</si>
  <si>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</si>
  <si>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</si>
  <si>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</si>
  <si>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</si>
  <si>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</si>
  <si>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</si>
  <si>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</si>
  <si>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</si>
  <si>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</si>
  <si>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</si>
  <si>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</si>
  <si>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</si>
  <si>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</si>
  <si>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</si>
  <si>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</si>
  <si>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</si>
  <si>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</si>
  <si>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</si>
  <si>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</si>
  <si>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</si>
  <si>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</si>
  <si>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</si>
  <si>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</si>
  <si>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</si>
  <si>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</si>
  <si>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</si>
  <si>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</si>
  <si>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</si>
  <si>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</si>
  <si>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</si>
  <si>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</si>
  <si>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</si>
  <si>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</si>
  <si>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</si>
  <si>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</si>
  <si>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</si>
  <si>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</si>
  <si>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</si>
  <si>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</si>
  <si>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</si>
  <si>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</si>
  <si>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</si>
  <si>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</si>
  <si>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</si>
  <si>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</si>
  <si>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</si>
  <si>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</si>
  <si>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</si>
  <si>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</si>
  <si>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</si>
  <si>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</si>
  <si>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</si>
  <si>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</si>
  <si>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</si>
  <si>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</si>
  <si>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</si>
  <si>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</si>
  <si>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</si>
  <si>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</si>
  <si>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</si>
  <si>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</si>
  <si>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</si>
  <si>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</si>
  <si>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</si>
  <si>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</si>
  <si>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</si>
  <si>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</si>
  <si>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</si>
  <si>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</si>
  <si>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</si>
  <si>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</si>
  <si>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</si>
  <si>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</si>
  <si>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</si>
  <si>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</si>
  <si>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</si>
  <si>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</si>
  <si>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</si>
  <si>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</si>
  <si>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</si>
  <si>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</si>
  <si>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</si>
  <si>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</si>
  <si>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</si>
  <si>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</si>
  <si>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</si>
  <si>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</si>
  <si>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</si>
  <si>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</si>
  <si>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</si>
  <si>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</si>
  <si>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</si>
  <si>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</si>
  <si>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</si>
  <si>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</si>
  <si>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</si>
  <si>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</si>
  <si>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</si>
  <si>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</si>
  <si>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</si>
  <si>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</si>
  <si>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</si>
  <si>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</si>
  <si>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</si>
  <si>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</si>
  <si>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</si>
  <si>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</si>
  <si>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</si>
  <si>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</si>
  <si>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</si>
  <si>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</si>
  <si>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</si>
  <si>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</si>
  <si>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</si>
  <si>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</si>
  <si>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</si>
  <si>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</si>
  <si>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</si>
  <si>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</si>
  <si>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</si>
  <si>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</si>
  <si>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</si>
  <si>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</si>
  <si>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</si>
  <si>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</si>
  <si>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</si>
  <si>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</si>
  <si>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</si>
  <si>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</si>
  <si>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</si>
  <si>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</si>
  <si>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</si>
  <si>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</si>
  <si>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</si>
  <si>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</si>
  <si>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</si>
  <si>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</si>
  <si>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</si>
  <si>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</si>
  <si>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</si>
  <si>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</si>
  <si>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</si>
  <si>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</si>
  <si>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</si>
  <si>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</si>
  <si>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</si>
  <si>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</si>
  <si>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</si>
  <si>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</si>
  <si>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</si>
  <si>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</si>
  <si>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</si>
  <si>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</si>
  <si>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</si>
  <si>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</si>
  <si>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</si>
  <si>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</si>
  <si>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</si>
  <si>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</si>
  <si>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</si>
  <si>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</si>
  <si>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</si>
  <si>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</si>
  <si>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</si>
  <si>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</si>
  <si>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</si>
  <si>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</si>
  <si>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</si>
  <si>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</si>
  <si>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</si>
  <si>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</si>
  <si>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</si>
  <si>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</si>
  <si>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</si>
  <si>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</si>
  <si>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</si>
  <si>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</si>
  <si>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</si>
  <si>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</si>
  <si>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</si>
  <si>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</si>
  <si>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</si>
  <si>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</si>
  <si>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</si>
  <si>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</si>
  <si>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</si>
  <si>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</si>
  <si>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</si>
  <si>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</si>
  <si>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</si>
  <si>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</si>
  <si>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</si>
  <si>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</si>
  <si>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</si>
  <si>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</si>
  <si>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</si>
  <si>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</si>
  <si>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</si>
  <si>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</si>
  <si>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</si>
  <si>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</si>
  <si>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</si>
  <si>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</si>
  <si>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</si>
  <si>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</si>
  <si>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</si>
  <si>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</si>
  <si>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</si>
  <si>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</si>
  <si>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</si>
  <si>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</si>
  <si>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</si>
  <si>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</si>
  <si>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</si>
  <si>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</si>
  <si>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</si>
  <si>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</si>
  <si>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</si>
  <si>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</si>
  <si>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</si>
  <si>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</si>
  <si>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</si>
  <si>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</si>
  <si>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</si>
  <si>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</si>
  <si>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</si>
  <si>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</si>
  <si>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</si>
  <si>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</si>
  <si>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</si>
  <si>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</si>
  <si>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</si>
  <si>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</si>
  <si>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</si>
  <si>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</si>
  <si>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</si>
  <si>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</si>
  <si>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</si>
  <si>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</si>
  <si>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</si>
  <si>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</si>
  <si>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</si>
  <si>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</si>
  <si>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</si>
  <si>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</si>
  <si>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</si>
  <si>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</si>
  <si>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</si>
  <si>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</si>
  <si>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</si>
  <si>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</si>
  <si>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</si>
  <si>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</si>
  <si>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</si>
  <si>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</si>
  <si>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</si>
  <si>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</si>
  <si>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</si>
  <si>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</si>
  <si>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</si>
  <si>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</si>
  <si>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</si>
  <si>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</si>
  <si>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</si>
  <si>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</si>
  <si>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</si>
  <si>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</si>
  <si>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</si>
  <si>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</si>
  <si>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</si>
  <si>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</si>
  <si>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</si>
  <si>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</si>
  <si>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</si>
  <si>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</si>
  <si>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</si>
  <si>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</si>
  <si>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</si>
  <si>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</si>
  <si>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</si>
  <si>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</si>
  <si>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</si>
  <si>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</si>
  <si>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</si>
  <si>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</si>
  <si>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</si>
  <si>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</si>
  <si>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</si>
  <si>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</si>
  <si>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</si>
  <si>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</si>
  <si>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</si>
  <si>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</si>
  <si>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</si>
  <si>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</si>
  <si>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</si>
  <si>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</si>
  <si>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</si>
  <si>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</si>
  <si>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</si>
  <si>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</si>
  <si>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</si>
  <si>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</si>
  <si>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</si>
  <si>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</si>
  <si>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</si>
  <si>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</si>
  <si>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</si>
  <si>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</si>
  <si>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</si>
  <si>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</si>
  <si>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</si>
  <si>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</si>
  <si>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</si>
  <si>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</si>
  <si>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</si>
  <si>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</si>
  <si>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</si>
  <si>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</si>
  <si>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</si>
  <si>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</si>
  <si>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</si>
  <si>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</si>
  <si>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</si>
  <si>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</si>
  <si>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</si>
  <si>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</si>
  <si>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</si>
  <si>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</si>
  <si>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</si>
  <si>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</si>
  <si>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</si>
  <si>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</si>
  <si>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</si>
  <si>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</si>
  <si>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</si>
  <si>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</si>
  <si>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</si>
  <si>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</si>
  <si>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</si>
  <si>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</si>
  <si>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</si>
  <si>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</si>
  <si>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</si>
  <si>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</si>
  <si>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</si>
  <si>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</si>
  <si>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</si>
  <si>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</si>
  <si>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</si>
  <si>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</si>
  <si>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</si>
  <si>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</si>
  <si>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</si>
  <si>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</si>
  <si>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</si>
  <si>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</si>
  <si>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</si>
  <si>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</si>
  <si>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</si>
  <si>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</si>
  <si>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</si>
  <si>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</si>
  <si>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</si>
  <si>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</si>
  <si>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</si>
  <si>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</si>
  <si>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</si>
  <si>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</si>
  <si>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</si>
  <si>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</si>
  <si>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</si>
  <si>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</si>
  <si>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</si>
  <si>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</si>
  <si>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</si>
  <si>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</si>
  <si>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</si>
  <si>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</si>
  <si>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</si>
  <si>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</si>
  <si>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</si>
  <si>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</si>
  <si>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</si>
  <si>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</si>
  <si>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</si>
  <si>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</si>
  <si>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</si>
  <si>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</si>
  <si>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</si>
  <si>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</si>
  <si>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</si>
  <si>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</si>
  <si>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</si>
  <si>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</si>
  <si>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</si>
  <si>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</si>
  <si>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</si>
  <si>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</si>
  <si>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</si>
  <si>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</si>
  <si>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</si>
  <si>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</si>
  <si>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</si>
  <si>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</si>
  <si>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</si>
  <si>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</si>
  <si>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</si>
  <si>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</si>
  <si>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</si>
  <si>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</si>
  <si>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</si>
  <si>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</si>
  <si>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</si>
  <si>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</si>
  <si>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</si>
  <si>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</si>
  <si>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</si>
  <si>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</si>
  <si>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</si>
  <si>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</si>
  <si>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</si>
  <si>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</si>
  <si>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</si>
  <si>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</si>
  <si>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</si>
  <si>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</si>
  <si>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</si>
  <si>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</si>
  <si>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</si>
  <si>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</si>
  <si>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</si>
  <si>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</si>
  <si>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</si>
  <si>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</si>
  <si>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</si>
  <si>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</si>
  <si>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</si>
  <si>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</si>
  <si>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</si>
  <si>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</si>
  <si>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</si>
  <si>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</si>
  <si>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</si>
  <si>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</si>
  <si>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</si>
  <si>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</si>
  <si>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</si>
  <si>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</si>
  <si>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</si>
  <si>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</si>
  <si>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</si>
  <si>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</si>
  <si>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</si>
  <si>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</si>
  <si>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</si>
  <si>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</si>
  <si>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</si>
  <si>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</si>
  <si>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</si>
  <si>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</si>
  <si>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</si>
  <si>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</si>
  <si>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</si>
  <si>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</si>
  <si>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</si>
  <si>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</si>
  <si>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</si>
  <si>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</si>
  <si>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</si>
  <si>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</si>
  <si>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</si>
  <si>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</si>
  <si>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</si>
  <si>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</si>
  <si>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</si>
  <si>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</si>
  <si>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</si>
  <si>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</si>
  <si>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</si>
  <si>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</si>
  <si>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</si>
  <si>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</si>
  <si>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</si>
  <si>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</si>
  <si>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</si>
  <si>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</si>
  <si>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</si>
  <si>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</si>
  <si>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</si>
  <si>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</si>
  <si>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</si>
  <si>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</si>
  <si>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</si>
  <si>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</si>
  <si>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</si>
  <si>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</si>
  <si>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</si>
  <si>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</si>
  <si>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</si>
  <si>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</si>
  <si>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</si>
  <si>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</si>
  <si>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</si>
  <si>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</si>
  <si>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</si>
  <si>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</si>
  <si>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</si>
  <si>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</si>
  <si>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</si>
  <si>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</si>
  <si>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</si>
  <si>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</si>
  <si>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</si>
  <si>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</si>
  <si>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</si>
  <si>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</si>
  <si>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</si>
  <si>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</si>
  <si>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</si>
  <si>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</si>
  <si>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</si>
  <si>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</si>
  <si>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</si>
  <si>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</si>
  <si>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</si>
  <si>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</si>
  <si>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</si>
  <si>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</si>
  <si>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</si>
  <si>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</si>
  <si>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</si>
  <si>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</si>
  <si>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</si>
  <si>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</si>
  <si>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</si>
  <si>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</si>
  <si>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</si>
  <si>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</si>
  <si>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</si>
  <si>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</si>
  <si>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</si>
  <si>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</si>
  <si>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</si>
  <si>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</si>
  <si>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</si>
  <si>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</si>
  <si>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</si>
  <si>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</si>
  <si>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</si>
  <si>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</si>
  <si>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</si>
  <si>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</si>
  <si>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</si>
  <si>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</si>
  <si>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</si>
  <si>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</si>
  <si>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</si>
  <si>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</si>
  <si>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</si>
  <si>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</si>
  <si>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</si>
  <si>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</si>
  <si>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</si>
  <si>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</si>
  <si>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</si>
  <si>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</si>
  <si>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</si>
  <si>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</si>
  <si>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</si>
  <si>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</si>
  <si>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</si>
  <si>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</si>
  <si>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</si>
  <si>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</si>
  <si>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</si>
  <si>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</si>
  <si>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</si>
  <si>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</si>
  <si>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</si>
  <si>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</si>
  <si>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</si>
  <si>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</si>
  <si>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</si>
  <si>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</si>
  <si>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</si>
  <si>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</si>
  <si>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</si>
  <si>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</si>
  <si>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</si>
  <si>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</si>
  <si>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</si>
  <si>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</si>
  <si>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</si>
  <si>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</si>
  <si>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</si>
  <si>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</si>
  <si>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</si>
  <si>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</si>
  <si>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</si>
  <si>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</si>
  <si>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</si>
  <si>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</si>
  <si>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</si>
  <si>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</si>
  <si>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</si>
  <si>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</si>
  <si>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</si>
  <si>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</si>
  <si>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</si>
  <si>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</si>
  <si>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</si>
  <si>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</si>
  <si>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</si>
  <si>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</si>
  <si>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</si>
  <si>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</si>
  <si>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</si>
  <si>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</si>
  <si>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</si>
  <si>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</si>
  <si>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</si>
  <si>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</si>
  <si>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</si>
  <si>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</si>
  <si>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</si>
  <si>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</si>
  <si>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</si>
  <si>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</si>
  <si>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</si>
  <si>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</si>
  <si>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</si>
  <si>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</si>
  <si>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</si>
  <si>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</si>
  <si>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</si>
  <si>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</si>
  <si>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</si>
  <si>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</si>
  <si>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</si>
  <si>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</si>
  <si>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</si>
  <si>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</si>
  <si>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</si>
  <si>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</si>
  <si>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</si>
  <si>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</si>
  <si>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</si>
  <si>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</si>
  <si>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</si>
  <si>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</si>
  <si>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</si>
  <si>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</si>
  <si>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</si>
  <si>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</si>
  <si>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</si>
  <si>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</si>
  <si>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</si>
  <si>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</si>
  <si>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</si>
  <si>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</si>
  <si>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</si>
  <si>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</si>
  <si>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</si>
  <si>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</si>
  <si>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</si>
  <si>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</si>
  <si>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</si>
  <si>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</si>
  <si>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</si>
  <si>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</si>
  <si>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</si>
  <si>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</si>
  <si>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</si>
  <si>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</si>
  <si>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</si>
  <si>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</si>
  <si>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</si>
  <si>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</si>
  <si>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</si>
  <si>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</si>
  <si>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</si>
  <si>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</si>
  <si>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</si>
  <si>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</si>
  <si>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</si>
  <si>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</si>
  <si>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</si>
  <si>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</si>
  <si>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</si>
  <si>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</si>
  <si>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</si>
  <si>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</si>
  <si>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</si>
  <si>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</si>
  <si>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</si>
  <si>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</si>
  <si>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</si>
  <si>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</si>
  <si>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</si>
  <si>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</si>
  <si>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</si>
  <si>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</si>
  <si>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</si>
  <si>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</si>
  <si>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</si>
  <si>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</si>
  <si>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</si>
  <si>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</si>
  <si>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</si>
  <si>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</si>
  <si>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</si>
  <si>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</si>
  <si>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</si>
  <si>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</si>
  <si>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</si>
  <si>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</si>
  <si>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</si>
  <si>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</si>
  <si>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</si>
  <si>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</si>
  <si>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</si>
  <si>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</si>
  <si>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</si>
  <si>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</si>
  <si>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</si>
  <si>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</si>
  <si>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</si>
  <si>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</si>
  <si>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</si>
  <si>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</si>
  <si>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</si>
  <si>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</si>
  <si>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</si>
  <si>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</si>
  <si>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</si>
  <si>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</si>
  <si>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</si>
  <si>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</si>
  <si>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</si>
  <si>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</si>
  <si>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</si>
  <si>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</si>
  <si>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</si>
  <si>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</si>
  <si>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</si>
  <si>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</si>
  <si>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</si>
  <si>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</si>
  <si>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</si>
  <si>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</si>
  <si>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</si>
  <si>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</si>
  <si>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</si>
  <si>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</si>
  <si>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</si>
  <si>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</si>
  <si>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</si>
  <si>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</si>
  <si>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</si>
  <si>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</si>
  <si>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</si>
  <si>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</si>
  <si>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</si>
  <si>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</si>
  <si>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</si>
  <si>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</si>
  <si>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</si>
  <si>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</si>
  <si>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</si>
  <si>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</si>
  <si>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</si>
  <si>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</si>
  <si>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</si>
  <si>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</si>
  <si>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</si>
  <si>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</si>
  <si>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</si>
  <si>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</si>
  <si>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</si>
  <si>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</si>
  <si>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</si>
  <si>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</si>
  <si>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</si>
  <si>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</si>
  <si>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</si>
  <si>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</si>
  <si>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</si>
  <si>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</si>
  <si>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</si>
  <si>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</si>
  <si>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</si>
  <si>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</si>
  <si>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</si>
  <si>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</si>
  <si>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</si>
  <si>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</si>
  <si>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</si>
  <si>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</si>
  <si>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</si>
  <si>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</si>
  <si>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</si>
  <si>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</si>
  <si>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</si>
  <si>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</si>
  <si>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</si>
  <si>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</si>
  <si>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</si>
  <si>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</si>
  <si>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</si>
  <si>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</si>
  <si>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</si>
  <si>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</si>
  <si>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</si>
  <si>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</si>
  <si>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</si>
  <si>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</si>
  <si>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</si>
  <si>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</si>
  <si>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</si>
  <si>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</si>
  <si>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</si>
  <si>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</si>
  <si>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</si>
  <si>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</si>
  <si>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</si>
  <si>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</si>
  <si>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</si>
  <si>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</si>
  <si>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</si>
  <si>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</si>
  <si>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</si>
  <si>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</si>
  <si>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</si>
  <si>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</si>
  <si>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</si>
  <si>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</si>
  <si>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</si>
  <si>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</si>
  <si>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</si>
  <si>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</si>
  <si>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</si>
  <si>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</si>
  <si>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</si>
  <si>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</si>
  <si>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</si>
  <si>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</si>
  <si>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</si>
  <si>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</si>
  <si>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</si>
  <si>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</si>
  <si>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</si>
  <si>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</si>
  <si>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</si>
  <si>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</si>
  <si>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</si>
  <si>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</si>
  <si>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</si>
  <si>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</si>
  <si>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</si>
  <si>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</si>
  <si>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</si>
  <si>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</si>
  <si>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</si>
  <si>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</si>
  <si>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</si>
  <si>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</si>
  <si>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</si>
  <si>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</si>
  <si>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</si>
  <si>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</si>
  <si>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</si>
  <si>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</si>
  <si>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</si>
  <si>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</si>
  <si>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</si>
  <si>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</si>
  <si>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</si>
  <si>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</si>
  <si>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</si>
  <si>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</si>
  <si>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</si>
  <si>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</si>
  <si>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</si>
  <si>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</si>
  <si>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</si>
  <si>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</si>
  <si>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</si>
  <si>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</si>
  <si>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</si>
  <si>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</si>
  <si>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</si>
  <si>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</si>
  <si>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</si>
  <si>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</si>
  <si>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</si>
  <si>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</si>
  <si>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</si>
  <si>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</si>
  <si>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</si>
  <si>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</si>
  <si>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</si>
  <si>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</si>
  <si>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</si>
  <si>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</si>
  <si>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</si>
  <si>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</si>
  <si>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</si>
  <si>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</si>
  <si>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</si>
  <si>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</si>
  <si>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</si>
  <si>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</si>
  <si>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</si>
  <si>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</si>
  <si>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</si>
  <si>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</si>
  <si>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</si>
  <si>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</si>
  <si>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</si>
  <si>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</si>
  <si>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</si>
  <si>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</si>
  <si>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</si>
  <si>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</si>
  <si>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</si>
  <si>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</si>
  <si>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</si>
  <si>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</si>
  <si>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</si>
  <si>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</si>
  <si>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</si>
  <si>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</si>
  <si>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</si>
  <si>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</si>
  <si>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</si>
  <si>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</si>
  <si>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</si>
  <si>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</si>
  <si>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</si>
  <si>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</si>
  <si>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</si>
  <si>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</si>
  <si>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</si>
  <si>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</si>
  <si>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</si>
  <si>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</si>
  <si>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</si>
  <si>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</si>
  <si>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</si>
  <si>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</si>
  <si>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</si>
  <si>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</si>
  <si>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</si>
  <si>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</si>
  <si>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</si>
  <si>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</si>
  <si>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</si>
  <si>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</si>
  <si>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</si>
  <si>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</si>
  <si>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</si>
  <si>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</si>
  <si>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</si>
  <si>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</si>
  <si>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</si>
  <si>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</si>
  <si>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</si>
  <si>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</si>
  <si>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</si>
  <si>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</si>
  <si>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</si>
  <si>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</si>
  <si>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</si>
  <si>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</si>
  <si>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</si>
  <si>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</si>
  <si>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</si>
  <si>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</si>
  <si>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</si>
  <si>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</si>
  <si>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</si>
  <si>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</si>
  <si>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</si>
  <si>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</si>
  <si>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</si>
  <si>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</si>
  <si>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</si>
  <si>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</si>
  <si>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</si>
  <si>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</si>
  <si>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</si>
  <si>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</si>
  <si>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</si>
  <si>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</si>
  <si>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</si>
  <si>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</si>
  <si>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</si>
  <si>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</si>
  <si>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</si>
  <si>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</si>
  <si>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</si>
  <si>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</si>
  <si>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</si>
  <si>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</si>
  <si>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</si>
  <si>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</si>
  <si>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</si>
  <si>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</si>
  <si>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</si>
  <si>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</si>
  <si>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</si>
  <si>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</si>
  <si>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</si>
  <si>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</si>
  <si>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</si>
  <si>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</si>
  <si>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</si>
  <si>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</si>
  <si>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</si>
  <si>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</si>
  <si>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</si>
  <si>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</si>
  <si>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</si>
  <si>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</si>
  <si>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</si>
  <si>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</si>
  <si>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</si>
  <si>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</si>
  <si>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</si>
  <si>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</si>
  <si>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</si>
  <si>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</si>
  <si>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</si>
  <si>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</si>
  <si>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</si>
  <si>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</si>
  <si>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</si>
  <si>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</si>
  <si>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</si>
  <si>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</si>
  <si>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</si>
  <si>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</si>
  <si>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</si>
  <si>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</si>
  <si>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</si>
  <si>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</si>
  <si>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</si>
  <si>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</si>
  <si>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</si>
  <si>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</si>
  <si>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</si>
  <si>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</si>
  <si>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</si>
  <si>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</si>
  <si>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</si>
  <si>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</si>
  <si>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</si>
  <si>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</si>
  <si>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</si>
  <si>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</si>
  <si>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</si>
  <si>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</si>
  <si>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</si>
  <si>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</si>
  <si>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</si>
  <si>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</si>
  <si>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</si>
  <si>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</si>
  <si>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</si>
  <si>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</si>
  <si>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</si>
  <si>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</si>
  <si>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</si>
  <si>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</si>
  <si>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</si>
  <si>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</si>
  <si>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</si>
  <si>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</si>
  <si>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</si>
  <si>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</si>
  <si>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</si>
  <si>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</si>
  <si>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</si>
  <si>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</si>
  <si>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</si>
  <si>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</si>
  <si>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</si>
  <si>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</si>
  <si>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</si>
  <si>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</si>
  <si>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</si>
  <si>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</si>
  <si>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</si>
  <si>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</si>
  <si>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</si>
  <si>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</si>
  <si>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</si>
  <si>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</si>
  <si>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</si>
  <si>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</si>
  <si>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</si>
  <si>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</si>
  <si>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</si>
  <si>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</si>
  <si>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</si>
  <si>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</si>
  <si>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</si>
  <si>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</si>
  <si>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</si>
  <si>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</si>
  <si>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</si>
  <si>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</si>
  <si>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</si>
  <si>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</si>
  <si>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</si>
  <si>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</si>
  <si>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</si>
  <si>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</si>
  <si>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</si>
  <si>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</si>
  <si>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</si>
  <si>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</si>
  <si>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</si>
  <si>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</si>
  <si>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</si>
  <si>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</si>
  <si>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</si>
  <si>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</si>
  <si>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</si>
  <si>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</si>
  <si>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</si>
  <si>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</si>
  <si>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</si>
  <si>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</si>
  <si>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</si>
  <si>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</si>
  <si>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</si>
  <si>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</si>
  <si>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</si>
  <si>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</si>
  <si>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</si>
  <si>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</si>
  <si>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</si>
  <si>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</si>
  <si>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</si>
  <si>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</si>
  <si>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</si>
  <si>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</si>
  <si>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</si>
  <si>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</si>
  <si>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</si>
  <si>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</si>
  <si>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</si>
  <si>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</si>
  <si>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</si>
  <si>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</si>
  <si>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</si>
  <si>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</si>
  <si>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</si>
  <si>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</si>
  <si>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</si>
  <si>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</si>
  <si>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</si>
  <si>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</si>
  <si>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</si>
  <si>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</si>
  <si>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</si>
  <si>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</si>
  <si>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</si>
  <si>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</si>
  <si>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</si>
  <si>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</si>
  <si>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</si>
  <si>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</si>
  <si>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</si>
  <si>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</si>
  <si>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</si>
  <si>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</si>
  <si>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</si>
  <si>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</si>
  <si>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</si>
  <si>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</si>
  <si>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</si>
  <si>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</si>
  <si>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</si>
  <si>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</si>
  <si>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</si>
  <si>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</si>
  <si>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</si>
  <si>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</si>
  <si>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</si>
  <si>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</si>
  <si>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</si>
  <si>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</si>
  <si>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</si>
  <si>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</si>
  <si>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</si>
  <si>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</si>
  <si>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</si>
  <si>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</si>
  <si>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</si>
  <si>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</si>
  <si>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</si>
  <si>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</si>
  <si>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</si>
  <si>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</si>
  <si>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</si>
  <si>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</si>
  <si>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</si>
  <si>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</si>
  <si>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</si>
  <si>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</si>
  <si>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</si>
  <si>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</si>
  <si>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</si>
  <si>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</si>
  <si>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</si>
  <si>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</si>
  <si>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</si>
  <si>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</si>
  <si>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</si>
  <si>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</si>
  <si>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</si>
  <si>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</si>
  <si>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</si>
  <si>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</si>
  <si>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</si>
  <si>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</si>
  <si>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</si>
  <si>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</si>
  <si>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</si>
  <si>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</si>
  <si>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</si>
  <si>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</si>
  <si>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</si>
  <si>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</si>
  <si>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</si>
  <si>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</si>
  <si>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</si>
  <si>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</si>
  <si>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</si>
  <si>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</si>
  <si>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</si>
  <si>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</si>
  <si>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</si>
  <si>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</si>
  <si>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</si>
  <si>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</si>
  <si>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</si>
  <si>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</si>
  <si>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</si>
  <si>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</si>
  <si>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</si>
  <si>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</si>
  <si>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</si>
  <si>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</si>
  <si>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</si>
  <si>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</si>
  <si>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</si>
  <si>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</si>
  <si>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</si>
  <si>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</si>
  <si>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</si>
  <si>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</si>
  <si>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</si>
  <si>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</si>
  <si>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</si>
  <si>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</si>
  <si>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</si>
  <si>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</si>
  <si>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</si>
  <si>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</si>
  <si>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</si>
  <si>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</si>
  <si>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</si>
  <si>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</si>
  <si>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</si>
  <si>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</si>
  <si>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</si>
  <si>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</si>
  <si>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</si>
  <si>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</si>
  <si>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</si>
  <si>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</si>
  <si>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</si>
  <si>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</si>
  <si>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</si>
  <si>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</si>
  <si>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</si>
  <si>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</si>
  <si>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</si>
  <si>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</si>
  <si>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</si>
  <si>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</si>
  <si>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</si>
  <si>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</si>
  <si>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</si>
  <si>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</si>
  <si>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</si>
  <si>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</si>
  <si>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</si>
  <si>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</si>
  <si>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</si>
  <si>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</si>
  <si>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</si>
  <si>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</si>
  <si>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</si>
  <si>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</si>
  <si>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</si>
  <si>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</si>
  <si>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</si>
  <si>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</si>
  <si>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</si>
  <si>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</si>
  <si>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</si>
  <si>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</si>
  <si>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</si>
  <si>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</si>
  <si>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</si>
  <si>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</si>
  <si>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</si>
  <si>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</si>
  <si>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</si>
  <si>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</si>
  <si>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</si>
  <si>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</si>
  <si>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</si>
  <si>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</si>
  <si>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</si>
  <si>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</si>
  <si>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</si>
  <si>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</si>
  <si>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</si>
  <si>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</si>
  <si>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</si>
  <si>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</si>
  <si>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</si>
  <si>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</si>
  <si>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</si>
  <si>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</si>
  <si>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</si>
  <si>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</si>
  <si>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</si>
  <si>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</si>
  <si>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</si>
  <si>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</si>
  <si>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</si>
  <si>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</si>
  <si>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</si>
  <si>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</si>
  <si>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</si>
  <si>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</si>
  <si>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</si>
  <si>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</si>
  <si>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</si>
  <si>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</si>
  <si>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</si>
  <si>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</si>
  <si>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</si>
  <si>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</si>
  <si>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</si>
  <si>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</si>
  <si>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</si>
  <si>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</si>
  <si>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</si>
  <si>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</si>
  <si>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</si>
  <si>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</si>
  <si>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</si>
  <si>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</si>
  <si>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</si>
  <si>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</si>
  <si>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</si>
  <si>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</si>
  <si>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</si>
  <si>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</si>
  <si>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</si>
  <si>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</si>
  <si>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</si>
  <si>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</si>
  <si>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</si>
  <si>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</si>
  <si>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</si>
  <si>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</si>
  <si>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</si>
  <si>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</si>
  <si>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</si>
  <si>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</si>
  <si>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</si>
  <si>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</si>
  <si>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</si>
  <si>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</si>
  <si>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</si>
  <si>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</si>
  <si>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</si>
  <si>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</si>
  <si>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</si>
  <si>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</si>
  <si>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</si>
  <si>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</si>
  <si>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</si>
  <si>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</si>
  <si>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</si>
  <si>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</si>
  <si>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</si>
  <si>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</si>
  <si>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</si>
  <si>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</si>
  <si>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</si>
  <si>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</si>
  <si>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</si>
  <si>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</si>
  <si>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</si>
  <si>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</si>
  <si>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</si>
  <si>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</si>
  <si>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</si>
  <si>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</si>
  <si>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</si>
  <si>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</si>
  <si>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</si>
  <si>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</si>
  <si>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</si>
  <si>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</si>
  <si>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</si>
  <si>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</si>
  <si>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</si>
  <si>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</si>
  <si>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</si>
  <si>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</si>
  <si>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</si>
  <si>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</si>
  <si>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</si>
  <si>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</si>
  <si>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</si>
  <si>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</si>
  <si>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</si>
  <si>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</si>
  <si>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</si>
  <si>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</si>
  <si>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</si>
  <si>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</si>
  <si>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</si>
  <si>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</si>
  <si>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</si>
  <si>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</si>
  <si>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</si>
  <si>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</si>
  <si>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</si>
  <si>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</si>
  <si>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</si>
  <si>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</si>
  <si>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</si>
  <si>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</si>
  <si>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</si>
  <si>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</si>
  <si>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</si>
  <si>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</si>
  <si>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</si>
  <si>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</si>
  <si>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</si>
  <si>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</si>
  <si>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</si>
  <si>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</si>
  <si>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</si>
  <si>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</si>
  <si>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</si>
  <si>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</si>
  <si>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</si>
  <si>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</si>
  <si>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</si>
  <si>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</si>
  <si>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</si>
  <si>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</si>
  <si>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</si>
  <si>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</si>
  <si>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</si>
  <si>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</si>
  <si>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</si>
  <si>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</si>
  <si>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</si>
  <si>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</si>
  <si>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</si>
  <si>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</si>
  <si>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</si>
  <si>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</si>
  <si>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</si>
  <si>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</si>
  <si>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</si>
  <si>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</si>
  <si>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</si>
  <si>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</si>
  <si>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</si>
  <si>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</si>
  <si>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</si>
  <si>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</si>
  <si>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</si>
  <si>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</si>
  <si>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</si>
  <si>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</si>
  <si>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</si>
  <si>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</si>
  <si>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</si>
  <si>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</si>
  <si>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</si>
  <si>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</si>
  <si>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</si>
  <si>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</si>
  <si>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</si>
  <si>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</si>
  <si>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</si>
  <si>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</si>
  <si>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</si>
  <si>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</si>
  <si>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</si>
  <si>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</si>
  <si>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</si>
  <si>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</si>
  <si>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</si>
  <si>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</si>
  <si>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</si>
  <si>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</si>
  <si>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</si>
  <si>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</si>
  <si>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</si>
  <si>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</si>
  <si>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</si>
  <si>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</si>
  <si>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</si>
  <si>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</si>
  <si>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</si>
  <si>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</si>
  <si>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</si>
  <si>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</si>
  <si>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</si>
  <si>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</si>
  <si>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</si>
  <si>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</si>
  <si>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</si>
  <si>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</si>
  <si>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</si>
  <si>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</si>
  <si>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</si>
  <si>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</si>
  <si>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</si>
  <si>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</si>
  <si>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</si>
  <si>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</si>
  <si>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</si>
  <si>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</si>
  <si>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</si>
  <si>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</si>
  <si>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</si>
  <si>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</si>
  <si>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</si>
  <si>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</si>
  <si>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</si>
  <si>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</si>
  <si>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</si>
  <si>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</si>
  <si>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</si>
  <si>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</si>
  <si>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</si>
  <si>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</si>
  <si>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</si>
  <si>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</si>
  <si>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</si>
  <si>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</si>
  <si>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</si>
  <si>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</si>
  <si>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</si>
  <si>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</si>
  <si>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</si>
  <si>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</si>
  <si>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</si>
  <si>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</si>
  <si>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</si>
  <si>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</si>
  <si>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</si>
  <si>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</si>
  <si>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</si>
  <si>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</si>
  <si>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</si>
  <si>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</si>
  <si>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</si>
  <si>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</si>
  <si>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</si>
  <si>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</si>
  <si>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</si>
  <si>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</si>
  <si>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</si>
  <si>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</si>
  <si>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</si>
  <si>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</si>
  <si>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</si>
  <si>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</si>
  <si>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</si>
  <si>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</si>
  <si>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</si>
  <si>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</si>
  <si>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</si>
  <si>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</si>
  <si>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</si>
  <si>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</si>
  <si>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</si>
  <si>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</si>
  <si>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</si>
  <si>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</si>
  <si>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</si>
  <si>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</si>
  <si>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</si>
  <si>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</si>
  <si>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</si>
  <si>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</si>
  <si>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</si>
  <si>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</si>
  <si>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</si>
  <si>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</si>
  <si>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</si>
  <si>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</si>
  <si>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</si>
  <si>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</si>
  <si>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</si>
  <si>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</si>
  <si>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</si>
  <si>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</si>
  <si>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</si>
  <si>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</si>
  <si>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</si>
  <si>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</si>
  <si>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</si>
  <si>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</si>
  <si>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</si>
  <si>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</si>
  <si>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</si>
  <si>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</si>
  <si>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</si>
  <si>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</si>
  <si>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</si>
  <si>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</si>
  <si>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</si>
  <si>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</si>
  <si>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</si>
  <si>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</si>
  <si>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</si>
  <si>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</si>
  <si>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</si>
  <si>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</si>
  <si>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</si>
  <si>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</si>
  <si>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</si>
  <si>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</si>
  <si>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</si>
  <si>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</si>
  <si>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</si>
  <si>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</si>
  <si>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</si>
  <si>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</si>
  <si>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</si>
  <si>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</si>
  <si>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</si>
  <si>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</si>
  <si>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</si>
  <si>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</si>
  <si>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</si>
  <si>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</si>
  <si>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</si>
  <si>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</si>
  <si>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</si>
  <si>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</si>
  <si>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</si>
  <si>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</si>
  <si>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</si>
  <si>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</si>
  <si>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</si>
  <si>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</si>
  <si>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</si>
  <si>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</si>
  <si>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</si>
  <si>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</si>
  <si>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</si>
  <si>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</si>
  <si>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</si>
  <si>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</si>
  <si>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</si>
  <si>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</si>
  <si>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</si>
  <si>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</si>
  <si>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</si>
  <si>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</si>
  <si>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</si>
  <si>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</si>
  <si>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</si>
  <si>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</si>
  <si>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</si>
  <si>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</si>
  <si>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</si>
  <si>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</si>
  <si>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</si>
  <si>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</si>
  <si>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</si>
  <si>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</si>
  <si>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</si>
  <si>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</si>
  <si>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</si>
  <si>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</si>
  <si>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</si>
  <si>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</si>
  <si>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</si>
  <si>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</si>
  <si>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</si>
  <si>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</si>
  <si>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</si>
  <si>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</si>
  <si>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</si>
  <si>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</si>
  <si>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</si>
  <si>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</si>
  <si>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</si>
  <si>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</si>
  <si>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</si>
  <si>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</si>
  <si>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</si>
  <si>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</si>
  <si>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</si>
  <si>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</si>
  <si>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</si>
  <si>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</si>
  <si>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</si>
  <si>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</si>
  <si>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</si>
  <si>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</si>
  <si>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</si>
  <si>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</si>
  <si>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</si>
  <si>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</si>
  <si>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</si>
  <si>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</si>
  <si>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</si>
  <si>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</si>
  <si>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</si>
  <si>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</si>
  <si>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</si>
  <si>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</si>
  <si>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</si>
  <si>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</si>
  <si>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</si>
  <si>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</si>
  <si>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</si>
  <si>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</si>
  <si>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</si>
  <si>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</si>
  <si>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</si>
  <si>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</si>
  <si>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</si>
  <si>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</si>
  <si>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</si>
  <si>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</si>
  <si>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</si>
  <si>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</si>
  <si>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</si>
  <si>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</si>
  <si>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</si>
  <si>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</si>
  <si>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</si>
  <si>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</si>
  <si>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</si>
  <si>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</si>
  <si>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</si>
  <si>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</si>
  <si>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</si>
  <si>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</si>
  <si>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</si>
  <si>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</si>
  <si>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</si>
  <si>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</si>
  <si>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</si>
  <si>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</si>
  <si>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</si>
  <si>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</si>
  <si>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</si>
  <si>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</si>
  <si>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</si>
  <si>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</si>
  <si>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</si>
  <si>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</si>
  <si>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</si>
  <si>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</si>
  <si>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</si>
  <si>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</si>
  <si>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</si>
  <si>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</si>
  <si>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</si>
  <si>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</si>
  <si>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</si>
  <si>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</si>
  <si>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</si>
  <si>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</si>
  <si>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</si>
  <si>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</si>
  <si>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</si>
  <si>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</si>
  <si>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</si>
  <si>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</si>
  <si>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</si>
  <si>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</si>
  <si>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</si>
  <si>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</si>
  <si>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</si>
  <si>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</si>
  <si>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</si>
  <si>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</si>
  <si>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</si>
  <si>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</si>
  <si>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</si>
  <si>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</si>
  <si>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</si>
  <si>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</si>
  <si>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</si>
  <si>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</si>
  <si>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</si>
  <si>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</si>
  <si>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</si>
  <si>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</si>
  <si>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</si>
  <si>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</si>
  <si>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</si>
  <si>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</si>
  <si>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</si>
  <si>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</si>
  <si>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</si>
  <si>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</si>
  <si>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</si>
  <si>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</si>
  <si>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</si>
  <si>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</si>
  <si>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</si>
  <si>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</si>
  <si>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</si>
  <si>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</si>
  <si>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</si>
  <si>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</si>
  <si>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</si>
  <si>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</si>
  <si>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</si>
  <si>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</si>
  <si>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</si>
  <si>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</si>
  <si>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</si>
  <si>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</si>
  <si>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</si>
  <si>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</si>
  <si>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</si>
  <si>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</si>
  <si>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</si>
  <si>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</si>
  <si>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</si>
  <si>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</si>
  <si>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</si>
  <si>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</si>
  <si>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</si>
  <si>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</si>
  <si>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</si>
  <si>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</si>
  <si>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</si>
  <si>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</si>
  <si>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</si>
  <si>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</si>
  <si>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</si>
  <si>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</si>
  <si>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</si>
  <si>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</si>
  <si>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</si>
  <si>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</si>
  <si>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</si>
  <si>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</si>
  <si>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</si>
  <si>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</si>
  <si>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</si>
  <si>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</si>
  <si>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</si>
  <si>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</si>
  <si>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</si>
  <si>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</si>
  <si>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</si>
  <si>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</si>
  <si>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</si>
  <si>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</si>
  <si>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</si>
  <si>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</si>
  <si>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</si>
  <si>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</si>
  <si>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</si>
  <si>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</si>
  <si>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</si>
  <si>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</si>
  <si>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</si>
  <si>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</si>
  <si>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</si>
  <si>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</si>
  <si>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</si>
  <si>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</si>
  <si>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</si>
  <si>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</si>
  <si>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</si>
  <si>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</si>
  <si>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</si>
  <si>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</si>
  <si>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</si>
  <si>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</si>
  <si>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</si>
  <si>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</si>
  <si>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</si>
  <si>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</si>
  <si>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</si>
  <si>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</si>
  <si>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</si>
  <si>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</si>
  <si>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</si>
  <si>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</si>
  <si>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</si>
  <si>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</si>
  <si>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</si>
  <si>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</si>
  <si>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</si>
  <si>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</si>
  <si>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</si>
  <si>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</si>
  <si>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</si>
  <si>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</si>
  <si>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</si>
  <si>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</si>
  <si>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</si>
  <si>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</si>
  <si>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</si>
  <si>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</si>
  <si>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</si>
  <si>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</si>
  <si>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</si>
  <si>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</si>
  <si>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</si>
  <si>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</si>
  <si>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</si>
  <si>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</si>
  <si>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</si>
  <si>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</si>
  <si>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</si>
  <si>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</si>
  <si>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</si>
  <si>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</si>
  <si>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</si>
  <si>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</si>
  <si>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</si>
  <si>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</si>
  <si>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</si>
  <si>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</si>
  <si>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</si>
  <si>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</si>
  <si>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</si>
  <si>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</si>
  <si>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</si>
  <si>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</si>
  <si>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</si>
  <si>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</si>
  <si>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</si>
  <si>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</si>
  <si>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</si>
  <si>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</si>
  <si>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</si>
  <si>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</si>
  <si>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</si>
  <si>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</si>
  <si>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</si>
  <si>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</si>
  <si>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</si>
  <si>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</si>
  <si>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</si>
  <si>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</si>
  <si>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</si>
  <si>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</si>
  <si>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</si>
  <si>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</si>
  <si>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</si>
  <si>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</si>
  <si>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</si>
  <si>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</si>
  <si>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</si>
  <si>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</si>
  <si>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</si>
  <si>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</si>
  <si>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</si>
  <si>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</si>
  <si>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</si>
  <si>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</si>
  <si>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</si>
  <si>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</si>
  <si>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</si>
  <si>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</si>
  <si>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</si>
  <si>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</si>
  <si>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</si>
  <si>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</si>
  <si>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</si>
  <si>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</si>
  <si>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</si>
  <si>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</si>
  <si>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</si>
  <si>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</si>
  <si>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</si>
  <si>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</si>
  <si>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</si>
  <si>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</si>
  <si>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</si>
  <si>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</si>
  <si>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</si>
  <si>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</si>
  <si>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</si>
  <si>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</si>
  <si>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</si>
  <si>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</si>
  <si>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</si>
  <si>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</si>
  <si>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</si>
  <si>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</si>
  <si>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</si>
  <si>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</si>
  <si>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</si>
  <si>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</si>
  <si>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</si>
  <si>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</si>
  <si>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</si>
  <si>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</si>
  <si>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</si>
  <si>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</si>
  <si>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</si>
  <si>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</si>
  <si>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</si>
  <si>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</si>
  <si>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</si>
  <si>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</si>
  <si>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</si>
  <si>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</si>
  <si>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</si>
  <si>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</si>
  <si>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</si>
  <si>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</si>
  <si>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</si>
  <si>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</si>
  <si>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</si>
  <si>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</si>
  <si>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</si>
  <si>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</si>
  <si>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</si>
  <si>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</si>
  <si>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</si>
  <si>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</si>
  <si>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</si>
  <si>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</si>
  <si>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</si>
  <si>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</si>
  <si>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</si>
  <si>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</si>
  <si>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</si>
  <si>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</si>
  <si>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</si>
  <si>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</si>
  <si>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</si>
  <si>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</si>
  <si>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</si>
  <si>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</si>
  <si>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</si>
  <si>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</si>
  <si>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</si>
  <si>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</si>
  <si>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</si>
  <si>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</si>
  <si>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</si>
  <si>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</si>
  <si>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</si>
  <si>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</si>
  <si>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</si>
  <si>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</si>
  <si>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</si>
  <si>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</si>
  <si>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</si>
  <si>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</si>
  <si>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</si>
  <si>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</si>
  <si>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</si>
  <si>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</si>
  <si>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</si>
  <si>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</si>
  <si>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</si>
  <si>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</si>
  <si>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</si>
  <si>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</si>
  <si>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</si>
  <si>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</si>
  <si>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</si>
  <si>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</si>
  <si>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</si>
  <si>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</si>
  <si>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</si>
  <si>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</si>
  <si>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</si>
  <si>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</si>
  <si>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</si>
  <si>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</si>
  <si>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</si>
  <si>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</si>
  <si>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</si>
  <si>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</si>
  <si>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</si>
  <si>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</si>
  <si>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</si>
  <si>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</si>
  <si>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</si>
  <si>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</si>
  <si>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</si>
  <si>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</si>
  <si>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</si>
  <si>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</si>
  <si>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</si>
  <si>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</si>
  <si>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</si>
  <si>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</si>
  <si>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</si>
  <si>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</si>
  <si>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</si>
  <si>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</si>
  <si>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</si>
  <si>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</si>
  <si>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</si>
  <si>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</si>
  <si>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</si>
  <si>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</si>
  <si>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</si>
  <si>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</si>
  <si>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</si>
  <si>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</si>
  <si>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</si>
  <si>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</si>
  <si>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</si>
  <si>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</si>
  <si>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</si>
  <si>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</si>
  <si>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</si>
  <si>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</si>
  <si>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</si>
  <si>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</si>
  <si>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</si>
  <si>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</si>
  <si>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</si>
  <si>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</si>
  <si>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</si>
  <si>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</si>
  <si>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</si>
  <si>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</si>
  <si>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</si>
  <si>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</si>
  <si>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</si>
  <si>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</si>
  <si>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</si>
  <si>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</si>
  <si>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</si>
  <si>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</si>
  <si>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</si>
  <si>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</si>
  <si>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</si>
  <si>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</si>
  <si>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</si>
  <si>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</si>
  <si>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</si>
  <si>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</si>
  <si>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</si>
  <si>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</si>
  <si>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</si>
  <si>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</si>
  <si>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</si>
  <si>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</si>
  <si>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</si>
  <si>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</si>
  <si>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</si>
  <si>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</si>
  <si>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</si>
  <si>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</si>
  <si>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</si>
  <si>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</si>
  <si>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</si>
  <si>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</si>
  <si>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</si>
  <si>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</si>
  <si>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</si>
  <si>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</si>
  <si>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</si>
  <si>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</si>
  <si>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</si>
  <si>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</si>
  <si>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</si>
  <si>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</si>
  <si>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</si>
  <si>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</si>
  <si>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</si>
  <si>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</si>
  <si>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</si>
  <si>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</si>
  <si>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</si>
  <si>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</si>
  <si>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</si>
  <si>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</si>
  <si>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</si>
  <si>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</si>
  <si>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</si>
  <si>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</si>
  <si>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</si>
  <si>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</si>
  <si>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</si>
  <si>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</si>
  <si>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</si>
  <si>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</si>
  <si>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</si>
  <si>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</si>
  <si>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</si>
  <si>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</si>
  <si>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</si>
  <si>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</si>
  <si>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</si>
  <si>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</si>
  <si>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</si>
  <si>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</si>
  <si>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</si>
  <si>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</si>
  <si>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</si>
  <si>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</si>
  <si>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</si>
  <si>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</si>
  <si>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</si>
  <si>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</si>
  <si>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</si>
  <si>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</si>
  <si>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</si>
  <si>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</si>
  <si>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</si>
  <si>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</si>
  <si>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</si>
  <si>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</si>
  <si>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</si>
  <si>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</si>
  <si>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</si>
  <si>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</si>
  <si>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</si>
  <si>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</si>
  <si>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</si>
  <si>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</si>
  <si>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</si>
  <si>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</si>
  <si>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</si>
  <si>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</si>
  <si>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</si>
  <si>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</si>
  <si>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</si>
  <si>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</si>
  <si>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</si>
  <si>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</si>
  <si>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</si>
  <si>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</si>
  <si>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</si>
  <si>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</si>
  <si>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</si>
  <si>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</si>
  <si>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</si>
  <si>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</si>
  <si>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</si>
  <si>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</si>
  <si>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</si>
  <si>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</si>
  <si>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</si>
  <si>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</si>
  <si>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</si>
  <si>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</si>
  <si>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</si>
  <si>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</si>
  <si>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</si>
  <si>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</si>
  <si>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</si>
  <si>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</si>
  <si>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</si>
  <si>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</si>
  <si>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</si>
  <si>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</si>
  <si>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</si>
  <si>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</si>
  <si>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</si>
  <si>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</si>
  <si>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</si>
  <si>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</si>
  <si>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</si>
  <si>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</si>
  <si>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</si>
  <si>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</si>
  <si>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</si>
  <si>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</si>
  <si>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</si>
  <si>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</si>
  <si>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</si>
  <si>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</si>
  <si>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</si>
  <si>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</si>
  <si>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</si>
  <si>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</si>
  <si>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</si>
  <si>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</si>
  <si>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</si>
  <si>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</si>
  <si>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</si>
  <si>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</si>
  <si>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</si>
  <si>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</si>
  <si>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</si>
  <si>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</si>
  <si>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</si>
  <si>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</si>
  <si>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</si>
  <si>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</si>
  <si>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</si>
  <si>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</si>
  <si>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</si>
  <si>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</si>
  <si>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</si>
  <si>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</si>
  <si>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</si>
  <si>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</si>
  <si>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</si>
  <si>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</si>
  <si>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</si>
  <si>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</si>
  <si>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</si>
  <si>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</si>
  <si>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</si>
  <si>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</si>
  <si>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</si>
  <si>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</si>
  <si>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</si>
  <si>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</si>
  <si>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</si>
  <si>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</si>
  <si>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</si>
  <si>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</si>
  <si>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</si>
  <si>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</si>
  <si>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</si>
  <si>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</si>
  <si>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</si>
  <si>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</si>
  <si>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</si>
  <si>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</si>
  <si>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</si>
  <si>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</si>
  <si>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</si>
  <si>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</si>
  <si>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</si>
  <si>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</si>
  <si>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</si>
  <si>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</si>
  <si>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</si>
  <si>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</si>
  <si>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</si>
  <si>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</si>
  <si>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</si>
  <si>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</si>
  <si>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</si>
  <si>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</si>
  <si>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</si>
  <si>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</si>
  <si>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</si>
  <si>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</si>
  <si>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</si>
  <si>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</si>
  <si>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</si>
  <si>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</si>
  <si>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</si>
  <si>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</si>
  <si>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</si>
  <si>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</si>
  <si>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</si>
  <si>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</si>
  <si>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</si>
  <si>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</si>
  <si>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</si>
  <si>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</si>
  <si>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</si>
  <si>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</si>
  <si>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</si>
  <si>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</si>
  <si>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</si>
  <si>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</si>
  <si>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</si>
  <si>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</si>
  <si>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</si>
  <si>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</si>
  <si>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</si>
  <si>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</si>
  <si>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</si>
  <si>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</si>
  <si>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</si>
  <si>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</si>
  <si>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</si>
  <si>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</si>
  <si>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</si>
  <si>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</si>
  <si>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</si>
  <si>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</si>
  <si>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</si>
  <si>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</si>
  <si>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</si>
  <si>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</si>
  <si>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</si>
  <si>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</si>
  <si>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</si>
  <si>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</si>
  <si>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</si>
  <si>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</si>
  <si>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</si>
  <si>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</si>
  <si>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</si>
  <si>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</si>
  <si>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</si>
  <si>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</si>
  <si>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</si>
  <si>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</si>
  <si>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</si>
  <si>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</si>
  <si>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</si>
  <si>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</si>
  <si>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</si>
  <si>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</si>
  <si>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</si>
  <si>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</si>
  <si>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</si>
  <si>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</si>
  <si>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</si>
  <si>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</si>
  <si>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</si>
  <si>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</si>
  <si>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</si>
  <si>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</si>
  <si>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</si>
  <si>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</si>
  <si>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</si>
  <si>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</si>
  <si>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</si>
  <si>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</si>
  <si>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</si>
  <si>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</si>
  <si>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</si>
  <si>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</si>
  <si>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</si>
  <si>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</si>
  <si>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</si>
  <si>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</si>
  <si>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</si>
  <si>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</si>
  <si>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</si>
  <si>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</si>
  <si>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</si>
  <si>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</si>
  <si>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</si>
  <si>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</si>
  <si>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</si>
  <si>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</si>
  <si>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</si>
  <si>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</si>
  <si>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</si>
  <si>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</si>
  <si>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</si>
  <si>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</si>
  <si>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</si>
  <si>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</si>
  <si>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</si>
  <si>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</si>
  <si>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</si>
  <si>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</si>
  <si>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</si>
  <si>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</si>
  <si>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</si>
  <si>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</si>
  <si>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</si>
  <si>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</si>
  <si>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</si>
  <si>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</si>
  <si>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</si>
  <si>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</si>
  <si>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</si>
  <si>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</si>
  <si>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</si>
  <si>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</si>
  <si>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</si>
  <si>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</si>
  <si>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</si>
  <si>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</si>
  <si>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</si>
  <si>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</si>
  <si>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</si>
  <si>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</si>
  <si>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</si>
  <si>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</si>
  <si>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</si>
  <si>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</si>
  <si>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</si>
  <si>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</si>
  <si>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</si>
  <si>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</si>
  <si>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</si>
  <si>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</si>
  <si>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</si>
  <si>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</si>
  <si>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</si>
  <si>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</si>
  <si>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</si>
  <si>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</si>
  <si>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</si>
  <si>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</si>
  <si>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</si>
  <si>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</si>
  <si>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</si>
  <si>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</si>
  <si>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</si>
  <si>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</si>
  <si>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</si>
  <si>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</si>
  <si>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</si>
  <si>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</si>
  <si>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</si>
  <si>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</si>
  <si>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</si>
  <si>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</si>
  <si>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</si>
  <si>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</si>
  <si>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</si>
  <si>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</si>
  <si>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</si>
  <si>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</si>
  <si>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</si>
  <si>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</si>
  <si>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</si>
  <si>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</si>
  <si>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</si>
  <si>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</si>
  <si>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</si>
  <si>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</si>
  <si>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</si>
  <si>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</si>
  <si>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</si>
  <si>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</si>
  <si>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</si>
  <si>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</si>
  <si>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</si>
  <si>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</si>
  <si>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</si>
  <si>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</si>
  <si>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</si>
  <si>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</si>
  <si>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</si>
  <si>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</si>
  <si>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</si>
  <si>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</si>
  <si>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</si>
  <si>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</si>
  <si>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</si>
  <si>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</si>
  <si>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</si>
  <si>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</si>
  <si>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</si>
  <si>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</si>
  <si>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</si>
  <si>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</si>
  <si>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</si>
  <si>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</si>
  <si>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</si>
  <si>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</si>
  <si>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</si>
  <si>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</si>
  <si>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</si>
  <si>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</si>
  <si>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</si>
  <si>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</si>
  <si>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</si>
  <si>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</si>
  <si>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</si>
  <si>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</si>
  <si>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</si>
  <si>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</si>
  <si>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</si>
  <si>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</si>
  <si>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</si>
  <si>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</si>
  <si>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</si>
  <si>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</si>
  <si>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</si>
  <si>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</si>
  <si>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</si>
  <si>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</si>
  <si>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</si>
  <si>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</si>
  <si>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</si>
  <si>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</si>
  <si>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</si>
  <si>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</si>
  <si>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</si>
  <si>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</si>
  <si>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</si>
  <si>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</si>
  <si>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</si>
  <si>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</si>
  <si>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</si>
  <si>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</si>
  <si>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</si>
  <si>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</si>
  <si>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</si>
  <si>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</si>
  <si>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</si>
  <si>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</si>
  <si>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</si>
  <si>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</si>
  <si>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</si>
  <si>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</si>
  <si>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</si>
  <si>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</si>
  <si>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</si>
  <si>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</si>
  <si>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</si>
  <si>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</si>
  <si>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</si>
  <si>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</si>
  <si>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</si>
  <si>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</si>
  <si>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</si>
  <si>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</si>
  <si>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</si>
  <si>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</si>
  <si>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</si>
  <si>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</si>
  <si>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</si>
  <si>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</si>
  <si>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</si>
  <si>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</si>
  <si>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</si>
  <si>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</si>
  <si>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</si>
  <si>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</si>
  <si>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</si>
  <si>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</si>
  <si>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</si>
  <si>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</si>
  <si>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</si>
  <si>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</si>
  <si>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</si>
  <si>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</si>
  <si>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</si>
  <si>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</si>
  <si>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</si>
  <si>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</si>
  <si>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</si>
  <si>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</si>
  <si>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</si>
  <si>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</si>
  <si>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</si>
  <si>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</si>
  <si>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</si>
  <si>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</si>
  <si>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</si>
  <si>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</si>
  <si>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</si>
  <si>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</si>
  <si>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</si>
  <si>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</si>
  <si>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</si>
  <si>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</si>
  <si>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</si>
  <si>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</si>
  <si>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</si>
  <si>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</si>
  <si>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</si>
  <si>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</si>
  <si>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</si>
  <si>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</si>
  <si>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</si>
  <si>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</si>
  <si>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</si>
  <si>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</si>
  <si>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</si>
  <si>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</si>
  <si>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</si>
  <si>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</si>
  <si>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</si>
  <si>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</si>
  <si>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</si>
  <si>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</si>
  <si>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</si>
  <si>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</si>
  <si>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</si>
  <si>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</si>
  <si>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</si>
  <si>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</si>
  <si>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</si>
  <si>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</si>
  <si>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</si>
  <si>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</si>
  <si>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</si>
  <si>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</si>
  <si>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</si>
  <si>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</si>
  <si>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</si>
  <si>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</si>
  <si>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</si>
  <si>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</si>
  <si>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</si>
  <si>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</si>
  <si>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</si>
  <si>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</si>
  <si>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</si>
  <si>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</si>
  <si>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</si>
  <si>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</si>
  <si>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</si>
  <si>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</si>
  <si>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</si>
  <si>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</si>
  <si>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</si>
  <si>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</si>
  <si>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</si>
  <si>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</si>
  <si>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</si>
  <si>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</si>
  <si>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</si>
  <si>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</si>
  <si>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</si>
  <si>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</si>
  <si>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</si>
  <si>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</si>
  <si>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</si>
  <si>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</si>
  <si>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</si>
  <si>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</si>
  <si>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</si>
  <si>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</si>
  <si>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</si>
  <si>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</si>
  <si>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</si>
  <si>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</si>
  <si>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</si>
  <si>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</si>
  <si>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</si>
  <si>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</si>
  <si>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</si>
  <si>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</si>
  <si>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</si>
  <si>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</si>
  <si>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</si>
  <si>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</si>
  <si>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</si>
  <si>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</si>
  <si>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</si>
  <si>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</si>
  <si>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</si>
  <si>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</si>
  <si>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</si>
  <si>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</si>
  <si>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</si>
  <si>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</si>
  <si>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</si>
  <si>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</si>
  <si>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</si>
  <si>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</si>
  <si>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</si>
  <si>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</si>
  <si>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</si>
  <si>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</si>
  <si>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</si>
  <si>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</si>
  <si>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</si>
  <si>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</si>
  <si>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</si>
  <si>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</si>
  <si>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</si>
  <si>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</si>
  <si>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</si>
  <si>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</si>
  <si>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</si>
  <si>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</si>
  <si>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</si>
  <si>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</si>
  <si>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</si>
  <si>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</si>
  <si>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</si>
  <si>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</si>
  <si>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</si>
  <si>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</si>
  <si>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</si>
  <si>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</si>
  <si>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</si>
  <si>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</si>
  <si>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</si>
  <si>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</si>
  <si>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</si>
  <si>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</si>
  <si>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</si>
  <si>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</si>
  <si>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</si>
  <si>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</si>
  <si>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</si>
  <si>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</si>
  <si>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</si>
  <si>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</si>
  <si>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</si>
  <si>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</si>
  <si>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</si>
  <si>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</si>
  <si>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</si>
  <si>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</si>
  <si>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</si>
  <si>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</si>
  <si>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</si>
  <si>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</si>
  <si>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</si>
  <si>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</si>
  <si>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</si>
  <si>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</si>
  <si>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</si>
  <si>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</si>
  <si>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</si>
  <si>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</si>
  <si>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</si>
  <si>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</si>
  <si>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</si>
  <si>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</si>
  <si>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</si>
  <si>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</si>
  <si>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</si>
  <si>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</si>
  <si>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</si>
  <si>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</si>
  <si>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</si>
  <si>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</si>
  <si>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</si>
  <si>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</si>
  <si>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</si>
  <si>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</si>
  <si>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</si>
  <si>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</si>
  <si>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</si>
  <si>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</si>
  <si>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</si>
  <si>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</si>
  <si>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</si>
  <si>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</si>
  <si>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</si>
  <si>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</si>
  <si>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</si>
  <si>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</si>
  <si>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</si>
  <si>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</si>
  <si>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</si>
  <si>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</si>
  <si>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</si>
  <si>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</si>
  <si>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</si>
  <si>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</si>
  <si>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</si>
  <si>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</si>
  <si>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</si>
  <si>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</si>
  <si>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</si>
  <si>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</si>
  <si>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</si>
  <si>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</si>
  <si>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</si>
  <si>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</si>
  <si>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</si>
  <si>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</si>
  <si>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</si>
  <si>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</si>
  <si>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</si>
  <si>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</si>
  <si>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</si>
  <si>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</si>
  <si>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</si>
  <si>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</si>
  <si>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</si>
  <si>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</si>
  <si>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</si>
  <si>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</si>
  <si>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</si>
  <si>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</si>
  <si>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</si>
  <si>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</si>
  <si>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</si>
  <si>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</si>
  <si>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</si>
  <si>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</si>
  <si>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</si>
  <si>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</si>
  <si>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</si>
  <si>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</si>
  <si>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</si>
  <si>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</si>
  <si>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</si>
  <si>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</si>
  <si>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</si>
  <si>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</si>
  <si>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</si>
  <si>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</si>
  <si>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</si>
  <si>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</si>
  <si>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</si>
  <si>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</si>
  <si>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</si>
  <si>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</si>
  <si>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</si>
  <si>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</si>
  <si>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</si>
  <si>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</si>
  <si>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</si>
  <si>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</si>
  <si>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</si>
  <si>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</si>
  <si>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</si>
  <si>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</si>
  <si>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</si>
  <si>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</si>
  <si>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</si>
  <si>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</si>
  <si>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</si>
  <si>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</si>
  <si>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</si>
  <si>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</si>
  <si>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</si>
  <si>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</si>
  <si>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</si>
  <si>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</si>
  <si>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</si>
  <si>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</si>
  <si>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</si>
  <si>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</si>
  <si>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</si>
  <si>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</si>
  <si>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</si>
  <si>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</si>
  <si>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</si>
  <si>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</si>
  <si>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</si>
  <si>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</si>
  <si>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</si>
  <si>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</si>
  <si>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</si>
  <si>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</si>
  <si>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</si>
  <si>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</si>
  <si>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</si>
  <si>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</si>
  <si>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</si>
  <si>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</si>
  <si>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</si>
  <si>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</si>
  <si>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</si>
  <si>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</si>
  <si>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</si>
  <si>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</si>
  <si>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</si>
  <si>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</si>
  <si>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</si>
  <si>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</si>
  <si>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</si>
  <si>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</si>
  <si>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</si>
  <si>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</si>
  <si>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</si>
  <si>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</si>
  <si>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</si>
  <si>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</si>
  <si>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</si>
  <si>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</si>
  <si>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</si>
  <si>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</si>
  <si>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</si>
  <si>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</si>
  <si>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</si>
  <si>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</si>
  <si>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</si>
  <si>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</si>
  <si>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</si>
  <si>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</si>
  <si>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</si>
  <si>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</si>
  <si>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</si>
  <si>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</si>
  <si>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</si>
  <si>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</si>
  <si>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</si>
  <si>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</si>
  <si>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</si>
  <si>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</si>
  <si>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</si>
  <si>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</si>
  <si>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</si>
  <si>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</si>
  <si>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</si>
  <si>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</si>
  <si>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</si>
  <si>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</si>
  <si>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</si>
  <si>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</si>
  <si>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</si>
  <si>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</si>
  <si>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</si>
  <si>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</si>
  <si>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</si>
  <si>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</si>
  <si>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</si>
  <si>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</si>
  <si>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</si>
  <si>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</si>
  <si>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</si>
  <si>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</si>
  <si>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</si>
  <si>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</si>
  <si>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</si>
  <si>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</si>
  <si>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</si>
  <si>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</si>
  <si>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</si>
  <si>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</si>
  <si>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</si>
  <si>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</si>
  <si>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</si>
  <si>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</si>
  <si>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</si>
  <si>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</si>
  <si>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</si>
  <si>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</si>
  <si>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</si>
  <si>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</si>
  <si>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</si>
  <si>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</si>
  <si>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</si>
  <si>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</si>
  <si>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</si>
  <si>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</si>
  <si>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</si>
  <si>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</si>
  <si>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</si>
  <si>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</si>
  <si>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</si>
  <si>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</si>
  <si>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</si>
  <si>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</si>
  <si>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</si>
  <si>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</si>
  <si>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</si>
  <si>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</si>
  <si>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</si>
  <si>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</si>
  <si>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</si>
  <si>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</si>
  <si>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</si>
  <si>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</si>
  <si>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</si>
  <si>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</si>
  <si>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</si>
  <si>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</si>
  <si>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</si>
  <si>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</si>
  <si>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</si>
  <si>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</si>
  <si>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</si>
  <si>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</si>
  <si>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</si>
  <si>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</si>
  <si>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</si>
  <si>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</si>
  <si>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</si>
  <si>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</si>
  <si>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</si>
  <si>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</si>
  <si>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</si>
  <si>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</si>
  <si>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</si>
  <si>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</si>
  <si>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</si>
  <si>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</si>
  <si>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</si>
  <si>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</si>
  <si>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</si>
  <si>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</si>
  <si>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</si>
  <si>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</si>
  <si>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</si>
  <si>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</si>
  <si>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</si>
  <si>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</si>
  <si>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</si>
  <si>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</si>
  <si>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</si>
  <si>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</si>
  <si>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</si>
  <si>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</si>
  <si>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</si>
  <si>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</si>
  <si>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</si>
  <si>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</si>
  <si>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</si>
  <si>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</si>
  <si>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</si>
  <si>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</si>
  <si>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</si>
  <si>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</si>
  <si>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</si>
  <si>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</si>
  <si>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</si>
  <si>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</si>
  <si>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</si>
  <si>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</si>
  <si>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</si>
  <si>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</si>
  <si>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</si>
  <si>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</si>
  <si>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</si>
  <si>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</si>
  <si>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</si>
  <si>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</si>
  <si>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</si>
  <si>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</si>
  <si>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</si>
  <si>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</si>
  <si>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</si>
  <si>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</si>
  <si>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</si>
  <si>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</si>
  <si>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</si>
  <si>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</si>
  <si>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</si>
  <si>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</si>
  <si>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</si>
  <si>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</si>
  <si>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</si>
  <si>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</si>
  <si>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</si>
  <si>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</si>
  <si>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</si>
  <si>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</si>
  <si>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</si>
  <si>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</si>
  <si>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</si>
  <si>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</si>
  <si>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</si>
  <si>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</si>
  <si>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</si>
  <si>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</si>
  <si>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</si>
  <si>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</si>
  <si>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</si>
  <si>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</si>
  <si>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</si>
  <si>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</si>
  <si>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</si>
  <si>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</si>
  <si>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</si>
  <si>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</si>
  <si>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</si>
  <si>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</si>
  <si>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</si>
  <si>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</si>
  <si>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</si>
  <si>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</si>
  <si>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</si>
  <si>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</si>
  <si>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</si>
  <si>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</si>
  <si>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</si>
  <si>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</si>
  <si>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</si>
  <si>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</si>
  <si>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</si>
  <si>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</si>
  <si>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</si>
  <si>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</si>
  <si>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</si>
  <si>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</si>
  <si>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</si>
  <si>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</si>
  <si>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</si>
  <si>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</si>
  <si>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</si>
  <si>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</si>
  <si>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</si>
  <si>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</si>
  <si>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</si>
  <si>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</si>
  <si>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</si>
  <si>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</si>
  <si>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</si>
  <si>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</si>
  <si>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</si>
  <si>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</si>
  <si>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</si>
  <si>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</si>
  <si>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</si>
  <si>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</si>
  <si>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</si>
  <si>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</si>
  <si>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</si>
  <si>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</si>
  <si>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</si>
  <si>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</si>
  <si>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</si>
  <si>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</si>
  <si>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</si>
  <si>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</si>
  <si>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</si>
  <si>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</si>
  <si>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</si>
  <si>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</si>
  <si>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</si>
  <si>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</si>
  <si>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</si>
  <si>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</si>
  <si>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</si>
  <si>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</si>
  <si>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</si>
  <si>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</si>
  <si>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</si>
  <si>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</si>
  <si>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</si>
  <si>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</si>
  <si>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</si>
  <si>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</si>
  <si>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</si>
  <si>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</si>
  <si>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</si>
  <si>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</si>
  <si>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</si>
  <si>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</si>
  <si>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</si>
  <si>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</si>
  <si>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</si>
  <si>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</si>
  <si>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</si>
  <si>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</si>
  <si>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</si>
  <si>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</si>
  <si>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</si>
  <si>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</si>
  <si>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</si>
  <si>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</si>
  <si>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</si>
  <si>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</si>
  <si>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</si>
  <si>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</si>
  <si>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</si>
  <si>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</si>
  <si>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</si>
  <si>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</si>
  <si>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</si>
  <si>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</si>
  <si>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</si>
  <si>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</si>
  <si>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</si>
  <si>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</si>
  <si>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</si>
  <si>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</si>
  <si>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</si>
  <si>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</si>
  <si>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</si>
  <si>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</si>
  <si>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</si>
  <si>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</si>
  <si>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</si>
  <si>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</si>
  <si>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</si>
  <si>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</si>
  <si>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</si>
  <si>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</si>
  <si>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</si>
  <si>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</si>
  <si>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</si>
  <si>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</si>
  <si>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</si>
  <si>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</si>
  <si>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</si>
  <si>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</si>
  <si>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</si>
  <si>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</si>
  <si>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</si>
  <si>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</si>
  <si>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</si>
  <si>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</si>
  <si>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</si>
  <si>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</si>
  <si>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</si>
  <si>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</si>
  <si>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</si>
  <si>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</si>
  <si>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</si>
  <si>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</si>
  <si>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</si>
  <si>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</si>
  <si>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</si>
  <si>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</si>
  <si>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</si>
  <si>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</si>
  <si>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</si>
  <si>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</si>
  <si>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</si>
  <si>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</si>
  <si>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</si>
  <si>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</si>
  <si>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</si>
  <si>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</si>
  <si>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</si>
  <si>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</si>
  <si>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</si>
  <si>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</si>
  <si>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</si>
  <si>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</si>
  <si>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</si>
  <si>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</si>
  <si>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</si>
  <si>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</si>
  <si>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</si>
  <si>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</si>
  <si>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</si>
  <si>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</si>
  <si>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</si>
  <si>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</si>
  <si>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</si>
  <si>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</si>
  <si>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</si>
  <si>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</si>
  <si>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</si>
  <si>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</si>
  <si>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</si>
  <si>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</si>
  <si>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</si>
  <si>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</si>
  <si>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</si>
  <si>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</si>
  <si>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</si>
  <si>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</si>
  <si>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</si>
  <si>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</si>
  <si>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</si>
  <si>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</si>
  <si>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</si>
  <si>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</si>
  <si>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</si>
  <si>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</si>
  <si>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</si>
  <si>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</si>
  <si>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</si>
  <si>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</si>
  <si>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</si>
  <si>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</si>
  <si>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</si>
  <si>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</si>
  <si>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</si>
  <si>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</si>
  <si>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</si>
  <si>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</si>
  <si>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</si>
  <si>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</si>
  <si>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</si>
  <si>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</si>
  <si>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</si>
  <si>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</si>
  <si>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</si>
  <si>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</si>
  <si>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</si>
  <si>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</si>
  <si>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</si>
  <si>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</si>
  <si>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</si>
  <si>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</si>
  <si>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</si>
  <si>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</si>
  <si>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</si>
  <si>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</si>
  <si>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</si>
  <si>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</si>
  <si>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</si>
  <si>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</si>
  <si>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</si>
  <si>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</si>
  <si>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</si>
  <si>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</si>
  <si>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</si>
  <si>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</si>
  <si>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</si>
  <si>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</si>
  <si>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</si>
  <si>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</si>
  <si>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</si>
  <si>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</si>
  <si>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</si>
  <si>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</si>
  <si>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</si>
  <si>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</si>
  <si>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</si>
  <si>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</si>
  <si>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</si>
  <si>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</si>
  <si>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</si>
  <si>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</si>
  <si>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</si>
  <si>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</si>
  <si>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</si>
  <si>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</si>
  <si>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</si>
  <si>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</si>
  <si>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</si>
  <si>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</si>
  <si>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</si>
  <si>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</si>
  <si>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</si>
  <si>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</si>
  <si>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</si>
  <si>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</si>
  <si>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</si>
  <si>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</si>
  <si>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</si>
  <si>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</si>
  <si>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</si>
  <si>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</si>
  <si>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</si>
  <si>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</si>
  <si>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</si>
  <si>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</si>
  <si>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</si>
  <si>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</si>
  <si>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</si>
  <si>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</si>
  <si>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</si>
  <si>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</si>
  <si>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</si>
  <si>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</si>
  <si>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</si>
  <si>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</si>
  <si>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</si>
  <si>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</si>
  <si>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</si>
  <si>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</si>
  <si>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</si>
  <si>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</si>
  <si>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</si>
  <si>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</si>
  <si>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</si>
  <si>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</si>
  <si>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</si>
  <si>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</si>
  <si>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</si>
  <si>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</si>
  <si>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</si>
  <si>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</si>
  <si>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</si>
  <si>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</si>
  <si>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</si>
  <si>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</si>
  <si>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</si>
  <si>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</si>
  <si>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</si>
  <si>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</si>
  <si>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</si>
  <si>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</si>
  <si>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</si>
  <si>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</si>
  <si>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</si>
  <si>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</si>
  <si>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</si>
  <si>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</si>
  <si>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</si>
  <si>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</si>
  <si>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</si>
  <si>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</si>
  <si>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</si>
  <si>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</si>
  <si>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</si>
  <si>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</si>
  <si>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</si>
  <si>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</si>
  <si>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</si>
  <si>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</si>
  <si>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</si>
  <si>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</si>
  <si>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</si>
  <si>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</si>
  <si>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</si>
  <si>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</si>
  <si>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</si>
  <si>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</si>
  <si>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</si>
  <si>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</si>
  <si>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</si>
  <si>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</si>
  <si>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</si>
  <si>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</si>
  <si>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</si>
  <si>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</si>
  <si>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</si>
  <si>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</si>
  <si>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</si>
  <si>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</si>
  <si>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</si>
  <si>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</si>
  <si>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</si>
  <si>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</si>
  <si>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</si>
  <si>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</si>
  <si>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</si>
  <si>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</si>
  <si>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</si>
  <si>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</si>
  <si>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</si>
  <si>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</si>
  <si>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</si>
  <si>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</si>
  <si>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</si>
  <si>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</si>
  <si>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</si>
  <si>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</si>
  <si>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</si>
  <si>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</si>
  <si>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</si>
  <si>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</si>
  <si>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</si>
  <si>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</si>
  <si>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</si>
  <si>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</si>
  <si>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</si>
  <si>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</si>
  <si>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</si>
  <si>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</si>
  <si>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</si>
  <si>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</si>
  <si>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</si>
  <si>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</si>
  <si>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</si>
  <si>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</si>
  <si>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</si>
  <si>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</si>
  <si>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</si>
  <si>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</si>
  <si>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</si>
  <si>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</si>
  <si>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</si>
  <si>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</si>
  <si>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</si>
  <si>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</si>
  <si>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</si>
  <si>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</si>
  <si>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</si>
  <si>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</si>
  <si>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</si>
  <si>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</si>
  <si>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</si>
  <si>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</si>
  <si>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</si>
  <si>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</si>
  <si>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</si>
  <si>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</si>
  <si>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</si>
  <si>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</si>
  <si>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</si>
  <si>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</si>
  <si>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</si>
  <si>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</si>
  <si>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</si>
  <si>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</si>
  <si>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</si>
  <si>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</si>
  <si>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</si>
  <si>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</si>
  <si>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</si>
  <si>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</si>
  <si>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</si>
  <si>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</si>
  <si>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</si>
  <si>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</si>
  <si>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</si>
  <si>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</si>
  <si>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</si>
  <si>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</si>
  <si>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</si>
  <si>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</si>
  <si>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</si>
  <si>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</si>
  <si>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</si>
  <si>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</si>
  <si>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</si>
  <si>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</si>
  <si>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</si>
  <si>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</si>
  <si>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</si>
  <si>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</si>
  <si>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</si>
  <si>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</si>
  <si>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</si>
  <si>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</si>
  <si>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</si>
  <si>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</si>
  <si>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</si>
  <si>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</si>
  <si>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</si>
  <si>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</si>
  <si>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</si>
  <si>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</si>
  <si>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</si>
  <si>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</si>
  <si>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</si>
  <si>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</si>
  <si>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</si>
  <si>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</si>
  <si>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</si>
  <si>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</si>
  <si>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</si>
  <si>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</si>
  <si>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</si>
  <si>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</si>
  <si>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</si>
  <si>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</si>
  <si>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</si>
  <si>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</si>
  <si>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</si>
  <si>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</si>
  <si>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</si>
  <si>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</si>
  <si>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</si>
  <si>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</si>
  <si>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</si>
  <si>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</si>
  <si>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</si>
  <si>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</si>
  <si>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</si>
  <si>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</si>
  <si>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</si>
  <si>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</si>
  <si>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</si>
  <si>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</si>
  <si>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</si>
  <si>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</si>
  <si>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</si>
  <si>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</si>
  <si>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</si>
  <si>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</si>
  <si>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</si>
  <si>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</si>
  <si>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</si>
  <si>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</si>
  <si>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</si>
  <si>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</si>
  <si>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</si>
  <si>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</si>
  <si>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</si>
  <si>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</si>
  <si>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</si>
  <si>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</si>
  <si>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</si>
  <si>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</si>
  <si>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</si>
  <si>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</si>
  <si>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</si>
  <si>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</si>
  <si>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</si>
  <si>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</si>
  <si>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</si>
  <si>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</si>
  <si>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</si>
  <si>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</si>
  <si>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</si>
  <si>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</si>
  <si>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</si>
  <si>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</si>
  <si>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</si>
  <si>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</si>
  <si>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</si>
  <si>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</si>
  <si>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</si>
  <si>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</si>
  <si>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</si>
  <si>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</si>
  <si>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</si>
  <si>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</si>
  <si>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</si>
  <si>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</si>
  <si>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</si>
  <si>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</si>
  <si>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</si>
  <si>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</si>
  <si>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</si>
  <si>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</si>
  <si>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</si>
  <si>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</si>
  <si>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</si>
  <si>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</si>
  <si>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</si>
  <si>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</si>
  <si>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</si>
  <si>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</si>
  <si>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</si>
  <si>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</si>
  <si>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</si>
  <si>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</si>
  <si>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</si>
  <si>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</si>
  <si>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</si>
  <si>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</si>
  <si>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</si>
  <si>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</si>
  <si>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</si>
  <si>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</si>
  <si>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</si>
  <si>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</si>
  <si>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</si>
  <si>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</si>
  <si>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</si>
  <si>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</si>
  <si>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</si>
  <si>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</si>
  <si>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</si>
  <si>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</si>
  <si>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</si>
  <si>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</si>
  <si>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</si>
  <si>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</si>
  <si>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</si>
  <si>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</si>
  <si>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</si>
  <si>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</si>
  <si>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</si>
  <si>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</si>
  <si>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</si>
  <si>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</si>
  <si>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</si>
  <si>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</si>
  <si>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</si>
  <si>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</si>
  <si>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</si>
  <si>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</si>
  <si>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</si>
  <si>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</si>
  <si>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</si>
  <si>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</si>
  <si>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</si>
  <si>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</si>
  <si>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</si>
  <si>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</si>
  <si>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</si>
  <si>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</si>
  <si>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</si>
  <si>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</si>
  <si>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</si>
  <si>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</si>
  <si>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</si>
  <si>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</si>
  <si>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</si>
  <si>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</si>
  <si>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</si>
  <si>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</si>
  <si>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</si>
  <si>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</si>
  <si>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</si>
  <si>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</si>
  <si>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</si>
  <si>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</si>
  <si>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</si>
  <si>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</si>
  <si>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</si>
  <si>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</si>
  <si>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</si>
  <si>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</si>
  <si>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</si>
  <si>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</si>
  <si>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</si>
  <si>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</si>
  <si>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</si>
  <si>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</si>
  <si>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</si>
  <si>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</si>
  <si>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</si>
  <si>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</si>
  <si>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</si>
  <si>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</si>
  <si>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</si>
  <si>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</si>
  <si>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</si>
  <si>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</si>
  <si>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</si>
  <si>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</si>
  <si>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</si>
  <si>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</si>
  <si>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</si>
  <si>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</si>
  <si>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</si>
  <si>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</si>
  <si>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</si>
  <si>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</si>
  <si>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</si>
  <si>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</si>
  <si>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</si>
  <si>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</si>
  <si>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</si>
  <si>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</si>
  <si>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</si>
  <si>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</si>
  <si>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</si>
  <si>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</si>
  <si>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</si>
  <si>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</si>
  <si>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</si>
  <si>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</si>
  <si>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</si>
  <si>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</si>
  <si>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</si>
  <si>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</si>
  <si>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</si>
  <si>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</si>
  <si>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</si>
  <si>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</si>
  <si>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</si>
  <si>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</si>
  <si>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</si>
  <si>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</si>
  <si>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</si>
  <si>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</si>
  <si>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</si>
  <si>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</si>
  <si>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</si>
  <si>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</si>
  <si>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</si>
  <si>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</si>
  <si>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</si>
  <si>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</si>
  <si>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</si>
  <si>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</si>
  <si>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</si>
  <si>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</si>
  <si>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</si>
  <si>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</si>
  <si>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</si>
  <si>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</si>
  <si>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</si>
  <si>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</si>
  <si>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</si>
  <si>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</si>
  <si>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</si>
  <si>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</si>
  <si>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</si>
  <si>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</si>
  <si>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</si>
  <si>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</si>
  <si>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</si>
  <si>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</si>
  <si>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</si>
  <si>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</si>
  <si>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</si>
  <si>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</si>
  <si>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</si>
  <si>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</si>
  <si>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</si>
  <si>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</si>
  <si>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</si>
  <si>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</si>
  <si>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</si>
  <si>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</si>
  <si>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</si>
  <si>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</si>
  <si>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</si>
  <si>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</si>
  <si>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</si>
  <si>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</si>
  <si>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</si>
  <si>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</si>
  <si>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</si>
  <si>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</si>
  <si>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</si>
  <si>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</si>
  <si>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</si>
  <si>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</si>
  <si>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</si>
  <si>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</si>
  <si>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</si>
  <si>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</si>
  <si>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</si>
  <si>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</si>
  <si>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</si>
  <si>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</si>
  <si>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</si>
  <si>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</si>
  <si>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</si>
  <si>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</si>
  <si>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</si>
  <si>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</si>
  <si>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</si>
  <si>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</si>
  <si>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</si>
  <si>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</si>
  <si>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</si>
  <si>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</si>
  <si>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</si>
  <si>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</si>
  <si>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</si>
  <si>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</si>
  <si>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</si>
  <si>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</si>
  <si>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</si>
  <si>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</si>
  <si>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</si>
  <si>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</si>
  <si>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</si>
  <si>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</si>
  <si>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</si>
  <si>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</si>
  <si>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</si>
  <si>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</si>
  <si>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</si>
  <si>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</si>
  <si>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</si>
  <si>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</si>
  <si>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</si>
  <si>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</si>
  <si>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</si>
  <si>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</si>
  <si>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</si>
  <si>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</si>
  <si>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</si>
  <si>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</si>
  <si>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</si>
  <si>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</si>
  <si>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</si>
  <si>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</si>
  <si>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</si>
  <si>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</si>
  <si>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</si>
  <si>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</si>
  <si>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</si>
  <si>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</si>
  <si>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</si>
  <si>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</si>
  <si>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</si>
  <si>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</si>
  <si>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</si>
  <si>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</si>
  <si>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</si>
  <si>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</si>
  <si>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</si>
  <si>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</si>
  <si>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</si>
  <si>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</si>
  <si>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</si>
  <si>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</si>
  <si>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</si>
  <si>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</si>
  <si>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</si>
  <si>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</si>
  <si>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</si>
  <si>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</si>
  <si>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</si>
  <si>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</si>
  <si>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</si>
  <si>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</si>
  <si>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</si>
  <si>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</si>
  <si>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</si>
  <si>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</si>
  <si>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</si>
  <si>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</si>
  <si>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</si>
  <si>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</si>
  <si>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</si>
  <si>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</si>
  <si>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</si>
  <si>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</si>
  <si>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</si>
  <si>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</si>
  <si>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</si>
  <si>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</si>
  <si>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</si>
  <si>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</si>
  <si>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</si>
  <si>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</si>
  <si>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</si>
  <si>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</si>
  <si>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</si>
  <si>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</si>
  <si>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</si>
  <si>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</si>
  <si>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</si>
  <si>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</si>
  <si>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</si>
  <si>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</si>
  <si>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</si>
  <si>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</si>
  <si>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</si>
  <si>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</si>
  <si>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</si>
  <si>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</si>
  <si>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</si>
  <si>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</si>
  <si>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</si>
  <si>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</si>
  <si>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</si>
  <si>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</si>
  <si>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</si>
  <si>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</si>
  <si>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</si>
  <si>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</si>
  <si>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</si>
  <si>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</si>
  <si>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</si>
  <si>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</si>
  <si>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</si>
  <si>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</si>
  <si>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</si>
  <si>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</si>
  <si>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</si>
  <si>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</si>
  <si>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</si>
  <si>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</si>
  <si>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</si>
  <si>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</si>
  <si>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</si>
  <si>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</si>
  <si>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</si>
  <si>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</si>
  <si>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</si>
  <si>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</si>
  <si>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</si>
  <si>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</si>
  <si>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</si>
  <si>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</si>
  <si>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</si>
  <si>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</si>
  <si>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</si>
  <si>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</si>
  <si>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</si>
  <si>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</si>
  <si>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</si>
  <si>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</si>
  <si>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</si>
  <si>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</si>
  <si>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</si>
  <si>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</si>
  <si>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</si>
  <si>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</si>
  <si>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</si>
  <si>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</si>
  <si>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</si>
  <si>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</si>
  <si>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</si>
  <si>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</si>
  <si>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</si>
  <si>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</si>
  <si>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</si>
  <si>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</si>
  <si>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</si>
  <si>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</si>
  <si>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</si>
  <si>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</si>
  <si>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</si>
  <si>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</si>
  <si>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</si>
  <si>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</si>
  <si>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</si>
  <si>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</si>
  <si>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</si>
  <si>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</si>
  <si>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</si>
  <si>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</si>
  <si>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</si>
  <si>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</si>
  <si>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</si>
  <si>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</si>
  <si>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</si>
  <si>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</si>
  <si>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</si>
  <si>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</si>
  <si>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</si>
  <si>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</si>
  <si>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</si>
  <si>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</si>
  <si>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</si>
  <si>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</si>
  <si>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</si>
  <si>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</si>
  <si>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</si>
  <si>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</si>
  <si>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</si>
  <si>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</si>
  <si>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</si>
  <si>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</si>
  <si>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</si>
  <si>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</si>
  <si>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</si>
  <si>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</si>
  <si>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</si>
  <si>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</si>
  <si>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</si>
  <si>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</si>
  <si>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</si>
  <si>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</si>
  <si>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</si>
  <si>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</si>
  <si>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</si>
  <si>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</si>
  <si>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</si>
  <si>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</si>
  <si>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</si>
  <si>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</si>
  <si>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</si>
  <si>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</si>
  <si>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</si>
  <si>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</si>
  <si>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</si>
  <si>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</si>
  <si>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</si>
  <si>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</si>
  <si>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</si>
  <si>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</si>
  <si>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</si>
  <si>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</si>
  <si>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</si>
  <si>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</si>
  <si>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</si>
  <si>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</si>
  <si>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</si>
  <si>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</si>
  <si>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</si>
  <si>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</si>
  <si>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</si>
  <si>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</si>
  <si>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</si>
  <si>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</si>
  <si>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</si>
  <si>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</si>
  <si>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</si>
  <si>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</si>
  <si>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</si>
  <si>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</si>
  <si>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</si>
  <si>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</si>
  <si>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</si>
  <si>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</si>
  <si>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</si>
  <si>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</si>
  <si>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</si>
  <si>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</si>
  <si>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</si>
  <si>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</si>
  <si>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</si>
  <si>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</si>
  <si>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</si>
  <si>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</si>
  <si>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</si>
  <si>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</si>
  <si>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</si>
  <si>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</si>
  <si>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</si>
  <si>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</si>
  <si>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</si>
  <si>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</si>
  <si>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</si>
  <si>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</si>
  <si>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</si>
  <si>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</si>
  <si>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</si>
  <si>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</si>
  <si>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</si>
  <si>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</si>
  <si>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</si>
  <si>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</si>
  <si>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</si>
  <si>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</si>
  <si>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</si>
  <si>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</si>
  <si>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</si>
  <si>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</si>
  <si>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</si>
  <si>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</si>
  <si>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</si>
  <si>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</si>
  <si>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</si>
  <si>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</si>
  <si>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</si>
  <si>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</si>
  <si>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</si>
  <si>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</si>
  <si>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</si>
  <si>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</si>
  <si>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</si>
  <si>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</si>
  <si>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</si>
  <si>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</si>
  <si>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</si>
  <si>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</si>
  <si>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</si>
  <si>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</si>
  <si>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</si>
  <si>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</si>
  <si>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</si>
  <si>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</si>
  <si>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</si>
  <si>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</si>
  <si>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</si>
  <si>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</si>
  <si>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</si>
  <si>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</si>
  <si>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</si>
  <si>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</si>
  <si>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</si>
  <si>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</si>
  <si>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</si>
  <si>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</si>
  <si>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</si>
  <si>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</si>
  <si>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</si>
  <si>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</si>
  <si>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</si>
  <si>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</si>
  <si>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</si>
  <si>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</si>
  <si>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</si>
  <si>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</si>
  <si>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</si>
  <si>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</si>
  <si>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</si>
  <si>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</si>
  <si>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</si>
  <si>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</si>
  <si>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</si>
  <si>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</si>
  <si>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</si>
  <si>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</si>
  <si>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</si>
  <si>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</si>
  <si>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</si>
  <si>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</si>
  <si>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</si>
  <si>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</si>
  <si>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</si>
  <si>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</si>
  <si>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</si>
  <si>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</si>
  <si>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</si>
  <si>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</si>
  <si>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</si>
  <si>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</si>
  <si>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</si>
  <si>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</si>
  <si>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</si>
  <si>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</si>
  <si>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</si>
  <si>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</si>
  <si>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</si>
  <si>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</si>
  <si>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</si>
  <si>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</si>
  <si>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</si>
  <si>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</si>
  <si>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</si>
  <si>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</si>
  <si>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</si>
  <si>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</si>
  <si>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</si>
  <si>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</si>
  <si>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</si>
  <si>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</si>
  <si>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</si>
  <si>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</si>
  <si>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</si>
  <si>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</si>
  <si>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</si>
  <si>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</si>
  <si>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</si>
  <si>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</si>
  <si>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</si>
  <si>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</si>
  <si>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</si>
  <si>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</si>
  <si>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</si>
  <si>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</si>
  <si>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</si>
  <si>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</si>
  <si>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</si>
  <si>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</si>
  <si>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</si>
  <si>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</si>
  <si>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</si>
  <si>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</si>
  <si>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</si>
  <si>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</si>
  <si>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</si>
  <si>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</si>
  <si>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</si>
  <si>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</si>
  <si>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</si>
  <si>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</si>
  <si>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</si>
  <si>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</si>
  <si>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</si>
  <si>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</si>
  <si>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</si>
  <si>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</si>
  <si>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</si>
  <si>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</si>
  <si>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</si>
  <si>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</si>
  <si>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</si>
  <si>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</si>
  <si>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</si>
  <si>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</si>
  <si>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</si>
  <si>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</si>
  <si>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</si>
  <si>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</si>
  <si>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</si>
  <si>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</si>
  <si>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</si>
  <si>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</si>
  <si>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</si>
  <si>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</si>
  <si>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</si>
  <si>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</si>
  <si>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</si>
  <si>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</si>
  <si>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</si>
  <si>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</si>
  <si>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</si>
  <si>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</si>
  <si>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</si>
  <si>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</si>
  <si>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</si>
  <si>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</si>
  <si>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</si>
  <si>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</si>
  <si>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</si>
  <si>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</si>
  <si>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</si>
  <si>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</si>
  <si>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</si>
  <si>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</si>
  <si>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</si>
  <si>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</si>
  <si>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</si>
  <si>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</si>
  <si>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</si>
  <si>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</si>
  <si>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</si>
  <si>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</si>
  <si>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</si>
  <si>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</si>
  <si>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</si>
  <si>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</si>
  <si>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</si>
  <si>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</si>
  <si>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</si>
  <si>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</si>
  <si>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</si>
  <si>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</si>
  <si>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</si>
  <si>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</si>
  <si>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</si>
  <si>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</si>
  <si>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</si>
  <si>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</si>
  <si>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</si>
  <si>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</si>
  <si>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</si>
  <si>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</si>
  <si>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</si>
  <si>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</si>
  <si>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</si>
  <si>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</si>
  <si>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</si>
  <si>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</si>
  <si>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</si>
  <si>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</si>
  <si>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</si>
  <si>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</si>
  <si>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</si>
  <si>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</si>
  <si>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</si>
  <si>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</si>
  <si>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</si>
  <si>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</si>
  <si>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</si>
  <si>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</si>
  <si>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</si>
  <si>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</si>
  <si>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</si>
  <si>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</si>
  <si>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</si>
  <si>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</si>
  <si>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</si>
  <si>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</si>
  <si>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</si>
  <si>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</si>
  <si>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</si>
  <si>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</si>
  <si>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</si>
  <si>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</si>
  <si>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</si>
  <si>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</si>
  <si>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</si>
  <si>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</si>
  <si>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</si>
  <si>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</si>
  <si>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</si>
  <si>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</si>
  <si>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</si>
  <si>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</si>
  <si>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</si>
  <si>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</si>
  <si>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</si>
  <si>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</si>
  <si>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</si>
  <si>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</si>
  <si>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</si>
  <si>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</si>
  <si>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</si>
  <si>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</si>
  <si>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</si>
  <si>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</si>
  <si>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</si>
  <si>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</si>
  <si>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</si>
  <si>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</si>
  <si>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</si>
  <si>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</si>
  <si>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</si>
  <si>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</si>
  <si>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</si>
  <si>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</si>
  <si>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</si>
  <si>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</si>
  <si>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</si>
  <si>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</si>
  <si>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</si>
  <si>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</si>
  <si>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</si>
  <si>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</si>
  <si>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</si>
  <si>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</si>
  <si>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</si>
  <si>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</si>
  <si>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</si>
  <si>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</si>
  <si>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</si>
  <si>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</si>
  <si>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</si>
  <si>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</si>
  <si>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</si>
  <si>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</si>
  <si>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</si>
  <si>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</si>
  <si>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</si>
  <si>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</si>
  <si>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</si>
  <si>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</si>
  <si>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</si>
  <si>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</si>
  <si>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</si>
  <si>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</si>
  <si>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</si>
  <si>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</si>
  <si>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</si>
  <si>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</si>
  <si>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</si>
  <si>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</si>
  <si>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</si>
  <si>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</si>
  <si>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</si>
  <si>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</si>
  <si>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</si>
  <si>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</si>
  <si>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</si>
  <si>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</si>
  <si>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</si>
  <si>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</si>
  <si>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</si>
  <si>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</si>
  <si>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</si>
  <si>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</si>
  <si>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</si>
  <si>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</si>
  <si>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</si>
  <si>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</si>
  <si>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</si>
  <si>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</si>
  <si>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</si>
  <si>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</si>
  <si>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</si>
  <si>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</si>
  <si>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</si>
  <si>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</si>
  <si>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</si>
  <si>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</si>
  <si>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</si>
  <si>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</si>
  <si>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</si>
  <si>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</si>
  <si>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</si>
  <si>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</si>
  <si>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</si>
  <si>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</si>
  <si>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</si>
  <si>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</si>
  <si>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</si>
  <si>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</si>
  <si>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</si>
  <si>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</si>
  <si>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</si>
  <si>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</si>
  <si>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</si>
  <si>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</si>
  <si>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</si>
  <si>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</si>
  <si>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</si>
  <si>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</si>
  <si>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</si>
  <si>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</si>
  <si>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</si>
  <si>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</si>
  <si>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</si>
  <si>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</si>
  <si>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</si>
  <si>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</si>
  <si>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</si>
  <si>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</si>
  <si>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</si>
  <si>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</si>
  <si>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</si>
  <si>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</si>
  <si>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</si>
  <si>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</si>
  <si>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</si>
  <si>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</si>
  <si>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</si>
  <si>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</si>
  <si>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</si>
  <si>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</si>
  <si>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</si>
  <si>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</si>
  <si>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</si>
  <si>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</si>
  <si>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</si>
  <si>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</si>
  <si>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</si>
  <si>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</si>
  <si>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</si>
  <si>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</si>
  <si>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</si>
  <si>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</si>
  <si>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</si>
  <si>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</si>
  <si>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</si>
  <si>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</si>
  <si>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</si>
  <si>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</si>
  <si>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</si>
  <si>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</si>
  <si>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</si>
  <si>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</si>
  <si>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</si>
  <si>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</si>
  <si>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</si>
  <si>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</si>
  <si>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</si>
  <si>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</si>
  <si>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</si>
  <si>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</si>
  <si>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</si>
  <si>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</si>
  <si>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</si>
  <si>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</si>
  <si>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</si>
  <si>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</si>
  <si>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</si>
  <si>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</si>
  <si>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</si>
  <si>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</si>
  <si>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</si>
  <si>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</si>
  <si>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</si>
  <si>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</si>
  <si>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</si>
  <si>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</si>
  <si>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</si>
  <si>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</si>
  <si>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</si>
  <si>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</si>
  <si>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</si>
  <si>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</si>
  <si>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</si>
  <si>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</si>
  <si>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</si>
  <si>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</si>
  <si>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</si>
  <si>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</si>
  <si>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</si>
  <si>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</si>
  <si>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</si>
  <si>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</si>
  <si>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</si>
  <si>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</si>
  <si>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</si>
  <si>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</si>
  <si>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</si>
  <si>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</si>
  <si>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</si>
  <si>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</si>
  <si>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</si>
  <si>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</si>
  <si>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</si>
  <si>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</si>
  <si>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</si>
  <si>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</si>
  <si>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</si>
  <si>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</si>
  <si>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</si>
  <si>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</si>
  <si>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</si>
  <si>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</si>
  <si>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</si>
  <si>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</si>
  <si>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</si>
  <si>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</si>
  <si>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</si>
  <si>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</si>
  <si>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</si>
  <si>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</si>
  <si>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</si>
  <si>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</si>
  <si>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</si>
  <si>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</si>
  <si>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</si>
  <si>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</si>
  <si>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</si>
  <si>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</si>
  <si>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</si>
  <si>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</si>
  <si>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</si>
  <si>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</si>
  <si>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</si>
  <si>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</si>
  <si>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</si>
  <si>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</si>
  <si>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</si>
  <si>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</si>
  <si>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</si>
  <si>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</si>
  <si>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</si>
  <si>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</si>
  <si>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</si>
  <si>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</si>
  <si>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</si>
  <si>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</si>
  <si>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</si>
  <si>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</si>
  <si>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</si>
  <si>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</si>
  <si>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</si>
  <si>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</si>
  <si>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</si>
  <si>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</si>
  <si>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</si>
  <si>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</si>
  <si>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</si>
  <si>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</si>
  <si>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</si>
  <si>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</si>
  <si>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</si>
  <si>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</si>
  <si>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</si>
  <si>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</si>
  <si>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</si>
  <si>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</si>
  <si>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</si>
  <si>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</si>
  <si>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</si>
  <si>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</si>
  <si>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</si>
  <si>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</si>
  <si>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</si>
  <si>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</si>
  <si>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</si>
  <si>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</si>
  <si>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</si>
  <si>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</si>
  <si>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</si>
  <si>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</si>
  <si>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</si>
  <si>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</si>
  <si>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</si>
  <si>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</si>
  <si>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</si>
  <si>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</si>
  <si>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</si>
  <si>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</si>
  <si>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</si>
  <si>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</si>
  <si>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</si>
  <si>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</si>
  <si>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</si>
  <si>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</si>
  <si>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</si>
  <si>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</si>
  <si>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</si>
  <si>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</si>
  <si>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</si>
  <si>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</si>
  <si>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</si>
  <si>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</si>
  <si>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</si>
  <si>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</si>
  <si>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</si>
  <si>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</si>
  <si>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</si>
  <si>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</si>
  <si>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</si>
  <si>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</si>
  <si>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</si>
  <si>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</si>
  <si>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</si>
  <si>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</si>
  <si>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</si>
  <si>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</si>
  <si>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</si>
  <si>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</si>
  <si>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</si>
  <si>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</si>
  <si>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</si>
  <si>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</si>
  <si>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</si>
  <si>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</si>
  <si>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</si>
  <si>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</si>
  <si>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</si>
  <si>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</si>
  <si>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</si>
  <si>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</si>
  <si>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</si>
  <si>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</si>
  <si>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</si>
  <si>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</si>
  <si>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</si>
  <si>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</si>
  <si>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</si>
  <si>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</si>
  <si>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</si>
  <si>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</si>
  <si>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</si>
  <si>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</si>
  <si>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</si>
  <si>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</si>
  <si>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</si>
  <si>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</si>
  <si>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</si>
  <si>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</si>
  <si>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</si>
  <si>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</si>
  <si>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</si>
  <si>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</si>
  <si>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</si>
  <si>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</si>
  <si>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</si>
  <si>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</si>
  <si>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</si>
  <si>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</si>
  <si>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</si>
  <si>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</si>
  <si>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</si>
  <si>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</si>
  <si>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</si>
  <si>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</si>
  <si>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</si>
  <si>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</si>
  <si>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</si>
  <si>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</si>
  <si>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</si>
  <si>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</si>
  <si>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</si>
  <si>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</si>
  <si>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</si>
  <si>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</si>
  <si>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</si>
  <si>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</si>
  <si>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</si>
  <si>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</si>
  <si>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</si>
  <si>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</si>
  <si>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</si>
  <si>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</si>
  <si>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</si>
  <si>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</si>
  <si>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</si>
  <si>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</si>
  <si>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</si>
  <si>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</si>
  <si>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</si>
  <si>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</si>
  <si>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</si>
  <si>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</si>
  <si>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</si>
  <si>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</si>
  <si>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</si>
  <si>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</si>
  <si>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</si>
  <si>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</si>
  <si>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</si>
  <si>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</si>
  <si>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</si>
  <si>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</si>
  <si>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</si>
  <si>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</si>
  <si>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</si>
  <si>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</si>
  <si>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</si>
  <si>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</si>
  <si>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</si>
  <si>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</si>
  <si>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</si>
  <si>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</si>
  <si>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</si>
  <si>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</si>
  <si>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</si>
  <si>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</si>
  <si>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</si>
  <si>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</si>
  <si>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</si>
  <si>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</si>
  <si>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</si>
  <si>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</si>
  <si>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</si>
  <si>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</si>
  <si>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</si>
  <si>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</si>
  <si>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</si>
  <si>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</si>
  <si>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</si>
  <si>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</si>
  <si>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</si>
  <si>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</si>
  <si>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</si>
  <si>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</si>
  <si>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</si>
  <si>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</si>
  <si>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</si>
  <si>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</si>
  <si>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</si>
  <si>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</si>
  <si>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</si>
  <si>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</si>
  <si>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</si>
  <si>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</si>
  <si>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</si>
  <si>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</si>
  <si>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</si>
  <si>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</si>
  <si>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</si>
  <si>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</si>
  <si>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</si>
  <si>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</si>
  <si>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</si>
  <si>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</si>
  <si>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</si>
  <si>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</si>
  <si>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</si>
  <si>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</si>
  <si>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</si>
  <si>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</si>
  <si>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</si>
  <si>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</si>
  <si>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</si>
  <si>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</si>
  <si>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</si>
  <si>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</si>
  <si>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</si>
  <si>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</si>
  <si>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</si>
  <si>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</si>
  <si>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</si>
  <si>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</si>
  <si>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</si>
  <si>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</si>
  <si>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</si>
  <si>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</si>
  <si>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</si>
  <si>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</si>
  <si>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</si>
  <si>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</si>
  <si>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</si>
  <si>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</si>
  <si>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</si>
  <si>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</si>
  <si>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</si>
  <si>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</si>
  <si>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</si>
  <si>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</si>
  <si>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</si>
  <si>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</si>
  <si>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</si>
  <si>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</si>
  <si>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</si>
  <si>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</si>
  <si>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</si>
  <si>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</si>
  <si>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</si>
  <si>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</si>
  <si>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</si>
  <si>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</si>
  <si>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</si>
  <si>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</si>
  <si>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</si>
  <si>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</si>
  <si>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</si>
  <si>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</si>
  <si>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</si>
  <si>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</si>
  <si>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</si>
  <si>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</si>
  <si>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</si>
  <si>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</si>
  <si>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</si>
  <si>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</si>
  <si>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</si>
  <si>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</si>
  <si>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</si>
  <si>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</si>
  <si>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</si>
  <si>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</si>
  <si>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</si>
  <si>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</si>
  <si>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</si>
  <si>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</si>
  <si>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</si>
  <si>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</si>
  <si>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</si>
  <si>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</si>
  <si>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</si>
  <si>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</si>
  <si>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</si>
  <si>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</si>
  <si>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</si>
  <si>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</si>
  <si>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</si>
  <si>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</si>
  <si>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</si>
  <si>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</si>
  <si>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</si>
  <si>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</si>
  <si>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</si>
  <si>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</si>
  <si>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</si>
  <si>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</si>
  <si>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</si>
  <si>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</si>
  <si>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</si>
  <si>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</si>
  <si>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</si>
  <si>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</si>
  <si>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</si>
  <si>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</si>
  <si>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</si>
  <si>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</si>
  <si>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</si>
  <si>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</si>
  <si>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</si>
  <si>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</si>
  <si>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</si>
  <si>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</si>
  <si>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</si>
  <si>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</si>
  <si>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</si>
  <si>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</si>
  <si>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</si>
  <si>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</si>
  <si>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</si>
  <si>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</si>
  <si>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</si>
  <si>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</si>
  <si>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</si>
  <si>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</si>
  <si>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</si>
  <si>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</si>
  <si>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</si>
  <si>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</si>
  <si>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</si>
  <si>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</si>
  <si>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</si>
  <si>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</si>
  <si>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</si>
  <si>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</si>
  <si>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</si>
  <si>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</si>
  <si>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</si>
  <si>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</si>
  <si>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</si>
  <si>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</si>
  <si>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</si>
  <si>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</si>
  <si>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</si>
  <si>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</si>
  <si>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</si>
  <si>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</si>
  <si>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</si>
  <si>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</si>
  <si>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</si>
  <si>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</si>
  <si>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</si>
  <si>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</si>
  <si>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</si>
  <si>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</si>
  <si>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</si>
  <si>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</si>
  <si>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</si>
  <si>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</si>
  <si>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</si>
  <si>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</si>
  <si>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</si>
  <si>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</si>
  <si>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</si>
  <si>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</si>
  <si>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</si>
  <si>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</si>
  <si>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</si>
  <si>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</si>
  <si>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</si>
  <si>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</si>
  <si>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</si>
  <si>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</si>
  <si>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</si>
  <si>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</si>
  <si>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</si>
  <si>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</si>
  <si>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</si>
  <si>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</si>
  <si>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</si>
  <si>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</si>
  <si>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</si>
  <si>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</si>
  <si>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</si>
  <si>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</si>
  <si>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</si>
  <si>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</si>
  <si>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</si>
  <si>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</si>
  <si>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</si>
  <si>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</si>
  <si>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</si>
  <si>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</si>
  <si>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</si>
  <si>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</si>
  <si>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</si>
  <si>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</si>
  <si>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</si>
  <si>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</si>
  <si>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</si>
  <si>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</si>
  <si>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</si>
  <si>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</si>
  <si>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</si>
  <si>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</si>
  <si>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</si>
  <si>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</si>
  <si>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</si>
  <si>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</si>
  <si>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</si>
  <si>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</si>
  <si>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</si>
  <si>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</si>
  <si>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</si>
  <si>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</si>
  <si>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</si>
  <si>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</si>
  <si>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</si>
  <si>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</si>
  <si>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</si>
  <si>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</si>
  <si>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</si>
  <si>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</si>
  <si>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</si>
  <si>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</si>
  <si>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</si>
  <si>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</si>
  <si>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</si>
  <si>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</si>
  <si>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</si>
  <si>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</si>
  <si>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</si>
  <si>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</si>
  <si>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</si>
  <si>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</si>
  <si>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</si>
  <si>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</si>
  <si>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</si>
  <si>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</si>
  <si>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</si>
  <si>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</si>
  <si>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</si>
  <si>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</si>
  <si>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</si>
  <si>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</si>
  <si>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</si>
  <si>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</si>
  <si>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</si>
  <si>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</si>
  <si>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</si>
  <si>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</si>
  <si>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</si>
  <si>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</si>
  <si>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</si>
  <si>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</si>
  <si>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</si>
  <si>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</si>
  <si>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</si>
  <si>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</si>
  <si>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</si>
  <si>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</si>
  <si>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</si>
  <si>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</si>
  <si>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</si>
  <si>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</si>
  <si>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</si>
  <si>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</si>
  <si>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</si>
  <si>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</si>
  <si>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</si>
  <si>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</si>
  <si>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</si>
  <si>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</si>
  <si>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</si>
  <si>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</si>
  <si>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</si>
  <si>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</si>
  <si>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</si>
  <si>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</si>
  <si>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</si>
  <si>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</si>
  <si>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</si>
  <si>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</si>
  <si>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</si>
  <si>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</si>
  <si>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</si>
  <si>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</si>
  <si>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</si>
  <si>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</si>
  <si>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</si>
  <si>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</si>
  <si>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</si>
  <si>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</si>
  <si>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</si>
  <si>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</si>
  <si>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</si>
  <si>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</si>
  <si>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</si>
  <si>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</si>
  <si>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</si>
  <si>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</si>
  <si>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</si>
  <si>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</si>
  <si>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</si>
  <si>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</si>
  <si>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</si>
  <si>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</si>
  <si>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</si>
  <si>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</si>
  <si>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</si>
  <si>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</si>
  <si>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</si>
  <si>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</si>
  <si>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</si>
  <si>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</si>
  <si>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</si>
  <si>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</si>
  <si>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</si>
  <si>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</si>
  <si>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</si>
  <si>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</si>
  <si>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</si>
  <si>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</si>
  <si>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</si>
  <si>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</si>
  <si>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</si>
  <si>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</si>
  <si>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</si>
  <si>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</si>
  <si>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</si>
  <si>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</si>
  <si>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</si>
  <si>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</si>
  <si>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</si>
  <si>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</si>
  <si>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</si>
  <si>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</si>
  <si>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</si>
  <si>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</si>
  <si>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</si>
  <si>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</si>
  <si>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</si>
  <si>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</si>
  <si>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</si>
  <si>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</si>
  <si>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</si>
  <si>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</si>
  <si>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</si>
  <si>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</si>
  <si>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</si>
  <si>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</si>
  <si>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</si>
  <si>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</si>
  <si>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</si>
  <si>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</si>
  <si>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</si>
  <si>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</si>
  <si>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</si>
  <si>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</si>
  <si>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</si>
  <si>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</si>
  <si>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</si>
  <si>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</si>
  <si>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</si>
  <si>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</si>
  <si>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</si>
  <si>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</si>
  <si>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</si>
  <si>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</si>
  <si>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</si>
  <si>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</si>
  <si>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</si>
  <si>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</si>
  <si>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</si>
  <si>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</si>
  <si>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</si>
  <si>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</si>
  <si>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</si>
  <si>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</si>
  <si>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</si>
  <si>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</si>
  <si>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</si>
  <si>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</si>
  <si>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</si>
  <si>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</si>
  <si>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</si>
  <si>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</si>
  <si>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</si>
  <si>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</si>
  <si>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</si>
  <si>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</si>
  <si>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</si>
  <si>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</si>
  <si>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</si>
  <si>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</si>
  <si>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</si>
  <si>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</si>
  <si>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</si>
  <si>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</si>
  <si>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</si>
  <si>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</si>
  <si>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</si>
  <si>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</si>
  <si>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</si>
  <si>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</si>
  <si>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</si>
  <si>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</si>
  <si>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</si>
  <si>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</si>
  <si>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</si>
  <si>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</si>
  <si>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</si>
  <si>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</si>
  <si>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</si>
  <si>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</si>
  <si>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</si>
  <si>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</si>
  <si>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</si>
  <si>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</si>
  <si>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</si>
  <si>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</si>
  <si>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</si>
  <si>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</si>
  <si>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</si>
  <si>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</si>
  <si>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</si>
  <si>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</si>
  <si>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</si>
  <si>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</si>
  <si>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</si>
  <si>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</si>
  <si>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</si>
  <si>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</si>
  <si>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</si>
  <si>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</si>
  <si>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</si>
  <si>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</si>
  <si>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</si>
  <si>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</si>
  <si>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</si>
  <si>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</si>
  <si>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</si>
  <si>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</si>
  <si>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</si>
  <si>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</si>
  <si>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</si>
  <si>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</si>
  <si>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</si>
  <si>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</si>
  <si>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</si>
  <si>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</si>
  <si>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</si>
  <si>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</si>
  <si>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</si>
  <si>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</si>
  <si>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</si>
  <si>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</si>
  <si>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</si>
  <si>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</si>
  <si>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</si>
  <si>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</si>
  <si>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</si>
  <si>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</si>
  <si>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</si>
  <si>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</si>
  <si>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</si>
  <si>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</si>
  <si>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</si>
  <si>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</si>
  <si>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</si>
  <si>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</si>
  <si>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</si>
  <si>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</si>
  <si>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</si>
  <si>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</si>
  <si>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</si>
  <si>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</si>
  <si>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</si>
  <si>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</si>
  <si>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</si>
  <si>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</si>
  <si>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</si>
  <si>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</si>
  <si>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</si>
  <si>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</si>
  <si>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</si>
  <si>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</si>
  <si>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</si>
  <si>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</si>
  <si>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</si>
  <si>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</si>
  <si>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</si>
  <si>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</si>
  <si>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</si>
  <si>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</si>
  <si>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</si>
  <si>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</si>
  <si>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</si>
  <si>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</si>
  <si>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</si>
  <si>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</si>
  <si>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</si>
  <si>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</si>
  <si>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</si>
  <si>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</si>
  <si>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</si>
  <si>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</si>
  <si>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</si>
  <si>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</si>
  <si>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</si>
  <si>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</si>
  <si>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</si>
  <si>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</si>
  <si>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</si>
  <si>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</si>
  <si>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</si>
  <si>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</si>
  <si>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</si>
  <si>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</si>
  <si>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</si>
  <si>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</si>
  <si>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</si>
  <si>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</si>
  <si>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</si>
  <si>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</si>
  <si>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</si>
  <si>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</si>
  <si>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</si>
  <si>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</si>
  <si>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</si>
  <si>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</si>
  <si>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</si>
  <si>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</si>
  <si>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</si>
  <si>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</si>
  <si>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</si>
  <si>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</si>
  <si>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</si>
  <si>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</si>
  <si>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</si>
  <si>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</si>
  <si>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</si>
  <si>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</si>
  <si>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</si>
  <si>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</si>
  <si>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</si>
  <si>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</si>
  <si>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</si>
  <si>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</si>
  <si>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</si>
  <si>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</si>
  <si>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</si>
  <si>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</si>
  <si>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</si>
  <si>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</si>
  <si>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</si>
  <si>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</si>
  <si>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</si>
  <si>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</si>
  <si>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</si>
  <si>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</si>
  <si>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</si>
  <si>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</si>
  <si>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</si>
  <si>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</si>
  <si>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</si>
  <si>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</si>
  <si>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</si>
  <si>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</si>
  <si>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</si>
  <si>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</si>
  <si>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</si>
  <si>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</si>
  <si>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</si>
  <si>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</si>
  <si>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</si>
  <si>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</si>
  <si>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</si>
  <si>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</si>
  <si>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</si>
  <si>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</si>
  <si>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</si>
  <si>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</si>
  <si>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</si>
  <si>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</si>
  <si>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</si>
  <si>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</si>
  <si>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</si>
  <si>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</si>
  <si>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</si>
  <si>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</si>
  <si>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</si>
  <si>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</si>
  <si>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</si>
  <si>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</si>
  <si>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</si>
  <si>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</si>
  <si>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</si>
  <si>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</si>
  <si>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</si>
  <si>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</si>
  <si>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</si>
  <si>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</si>
  <si>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</si>
  <si>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</si>
  <si>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</si>
  <si>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</si>
  <si>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</si>
  <si>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</si>
  <si>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</si>
  <si>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</si>
  <si>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</si>
  <si>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</si>
  <si>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</si>
  <si>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</si>
  <si>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</si>
  <si>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</si>
  <si>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</si>
  <si>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</si>
  <si>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</si>
  <si>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</si>
  <si>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</si>
  <si>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</si>
  <si>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</si>
  <si>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</si>
  <si>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</si>
  <si>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</si>
  <si>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</si>
  <si>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</si>
  <si>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</si>
  <si>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</si>
  <si>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</si>
  <si>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</si>
  <si>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</si>
  <si>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</si>
  <si>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</si>
  <si>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</si>
  <si>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</si>
  <si>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</si>
  <si>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</si>
  <si>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</si>
  <si>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</si>
  <si>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</si>
  <si>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</si>
  <si>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</si>
  <si>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</si>
  <si>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</si>
  <si>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</si>
  <si>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</si>
  <si>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</si>
  <si>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</si>
  <si>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</si>
  <si>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</si>
  <si>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</si>
  <si>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</si>
  <si>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</si>
  <si>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</si>
  <si>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</si>
  <si>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</si>
  <si>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</si>
  <si>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</si>
  <si>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</si>
  <si>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</si>
  <si>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</si>
  <si>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</si>
  <si>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</si>
  <si>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</si>
  <si>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</si>
  <si>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</si>
  <si>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</si>
  <si>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</si>
  <si>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</si>
  <si>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</si>
  <si>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</si>
  <si>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</si>
  <si>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</si>
  <si>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</si>
  <si>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</si>
  <si>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</si>
  <si>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</si>
  <si>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</si>
  <si>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</si>
  <si>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</si>
  <si>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</si>
  <si>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</si>
  <si>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</si>
  <si>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</si>
  <si>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</si>
  <si>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</si>
  <si>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</si>
  <si>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</si>
  <si>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</si>
  <si>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</si>
  <si>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</si>
  <si>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</si>
  <si>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</si>
  <si>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</si>
  <si>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</si>
  <si>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</si>
  <si>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</si>
  <si>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</si>
  <si>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</si>
  <si>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</si>
  <si>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</si>
  <si>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</si>
  <si>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</si>
  <si>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</si>
  <si>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</si>
  <si>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</si>
  <si>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</si>
  <si>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</si>
  <si>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</si>
  <si>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</si>
  <si>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</si>
  <si>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</si>
  <si>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</si>
  <si>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</si>
  <si>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</si>
  <si>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</si>
  <si>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</si>
  <si>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</si>
  <si>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</si>
  <si>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</si>
  <si>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</si>
  <si>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</si>
  <si>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</si>
  <si>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</si>
  <si>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</si>
  <si>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</si>
  <si>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</si>
  <si>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</si>
  <si>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</si>
  <si>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</si>
  <si>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</si>
  <si>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</si>
  <si>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</si>
  <si>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</si>
  <si>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</si>
  <si>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</si>
  <si>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</si>
  <si>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</si>
  <si>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</si>
  <si>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</si>
  <si>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</si>
  <si>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</si>
  <si>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</si>
  <si>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</si>
  <si>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</si>
  <si>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</si>
  <si>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</si>
  <si>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</si>
  <si>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</si>
  <si>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</si>
  <si>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</si>
  <si>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</si>
  <si>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</si>
  <si>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</si>
  <si>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</si>
  <si>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</si>
  <si>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</si>
  <si>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</si>
  <si>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</si>
  <si>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</si>
  <si>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</si>
  <si>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</si>
  <si>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</si>
  <si>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</si>
  <si>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</si>
  <si>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</si>
  <si>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</si>
  <si>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</si>
  <si>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</si>
  <si>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</si>
  <si>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</si>
  <si>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</si>
  <si>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</si>
  <si>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</si>
  <si>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</si>
  <si>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</si>
  <si>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</si>
  <si>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</si>
  <si>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</si>
  <si>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</si>
  <si>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</si>
  <si>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</si>
  <si>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</si>
  <si>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</si>
  <si>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</si>
  <si>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</si>
  <si>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</si>
  <si>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</si>
  <si>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</si>
  <si>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</si>
  <si>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</si>
  <si>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</si>
  <si>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</si>
  <si>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</si>
  <si>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</si>
  <si>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</si>
  <si>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</si>
  <si>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</si>
  <si>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</si>
  <si>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</si>
  <si>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</si>
  <si>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</si>
  <si>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</si>
  <si>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</si>
  <si>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</si>
  <si>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</si>
  <si>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</si>
  <si>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</si>
  <si>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</si>
  <si>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</si>
  <si>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</si>
  <si>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</si>
  <si>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</si>
  <si>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</si>
  <si>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</si>
  <si>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</si>
  <si>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</si>
  <si>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</si>
  <si>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</si>
  <si>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</si>
  <si>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</si>
  <si>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</si>
  <si>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</si>
  <si>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</si>
  <si>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</si>
  <si>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</si>
  <si>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</si>
  <si>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</si>
  <si>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</si>
  <si>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</si>
  <si>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</si>
  <si>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</si>
  <si>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</si>
  <si>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</si>
  <si>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</si>
  <si>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</si>
  <si>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</si>
  <si>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</si>
  <si>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</si>
  <si>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</si>
  <si>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</si>
  <si>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</si>
  <si>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</si>
  <si>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</si>
  <si>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</si>
  <si>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</si>
  <si>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</si>
  <si>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</si>
  <si>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</si>
  <si>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</si>
  <si>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</si>
  <si>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</si>
  <si>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</si>
  <si>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</si>
  <si>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</si>
  <si>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</si>
  <si>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</si>
  <si>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</si>
  <si>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</si>
  <si>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</si>
  <si>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</si>
  <si>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</si>
  <si>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</si>
  <si>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</si>
  <si>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</si>
  <si>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</si>
  <si>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</si>
  <si>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</si>
  <si>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</si>
  <si>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</si>
  <si>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</si>
  <si>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</si>
  <si>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</si>
  <si>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</si>
  <si>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</si>
  <si>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</si>
  <si>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</si>
  <si>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</si>
  <si>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</si>
  <si>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</si>
  <si>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</si>
  <si>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</si>
  <si>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</si>
  <si>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</si>
  <si>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</si>
  <si>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</si>
  <si>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</si>
  <si>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</si>
  <si>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</si>
  <si>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</si>
  <si>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</si>
  <si>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</si>
  <si>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</si>
  <si>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</si>
  <si>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</si>
  <si>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</si>
  <si>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</si>
  <si>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</si>
  <si>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</si>
  <si>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</si>
  <si>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</si>
  <si>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</si>
  <si>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</si>
  <si>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</si>
  <si>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</si>
  <si>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</si>
  <si>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</si>
  <si>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</si>
  <si>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</si>
  <si>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</si>
  <si>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</si>
  <si>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</si>
  <si>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</si>
  <si>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</si>
  <si>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</si>
  <si>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</si>
  <si>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</si>
  <si>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</si>
  <si>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</si>
  <si>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</si>
  <si>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</si>
  <si>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</si>
  <si>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</si>
  <si>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</si>
  <si>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</si>
  <si>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</si>
  <si>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</si>
  <si>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</si>
  <si>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</si>
  <si>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</si>
  <si>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</si>
  <si>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</si>
  <si>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</si>
  <si>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</si>
  <si>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</si>
  <si>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</si>
  <si>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</si>
  <si>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</si>
  <si>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</si>
  <si>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</si>
  <si>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</si>
  <si>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</si>
  <si>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</si>
  <si>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</si>
  <si>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</si>
  <si>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</si>
  <si>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</si>
  <si>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</si>
  <si>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</si>
  <si>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</si>
  <si>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</si>
  <si>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</si>
  <si>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</si>
  <si>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</si>
  <si>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</si>
  <si>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</si>
  <si>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</si>
  <si>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</si>
  <si>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</si>
  <si>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</si>
  <si>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</si>
  <si>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</si>
  <si>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</si>
  <si>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</si>
  <si>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</si>
  <si>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</si>
  <si>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</si>
  <si>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</si>
  <si>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</si>
  <si>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</si>
  <si>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</si>
  <si>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</si>
  <si>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</si>
  <si>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</si>
  <si>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</si>
  <si>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</si>
  <si>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</si>
  <si>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</si>
  <si>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</si>
  <si>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</si>
  <si>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</si>
  <si>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</si>
  <si>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</si>
  <si>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</si>
  <si>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</si>
  <si>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</si>
  <si>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</si>
  <si>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</si>
  <si>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</si>
  <si>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</si>
  <si>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</si>
  <si>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</si>
  <si>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</si>
  <si>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</si>
  <si>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</si>
  <si>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</si>
  <si>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</si>
  <si>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</si>
  <si>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</si>
  <si>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</si>
  <si>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</si>
  <si>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</si>
  <si>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</si>
  <si>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</si>
  <si>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</si>
  <si>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</si>
  <si>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</si>
  <si>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</si>
  <si>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</si>
  <si>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</si>
  <si>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</si>
  <si>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</si>
  <si>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</si>
  <si>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</si>
  <si>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</si>
  <si>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</si>
  <si>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</si>
  <si>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</si>
  <si>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</si>
  <si>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</si>
  <si>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</si>
  <si>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</si>
  <si>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</si>
  <si>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</si>
  <si>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</si>
  <si>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</si>
  <si>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</si>
  <si>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</si>
  <si>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</si>
  <si>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</si>
  <si>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</si>
  <si>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</si>
  <si>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</si>
  <si>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</si>
  <si>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</si>
  <si>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</si>
  <si>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</si>
  <si>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</si>
  <si>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</si>
  <si>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</si>
  <si>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</si>
  <si>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</si>
  <si>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</si>
  <si>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</si>
  <si>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</si>
  <si>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</si>
  <si>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</si>
  <si>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</si>
  <si>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</si>
  <si>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</si>
  <si>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</si>
  <si>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</si>
  <si>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</si>
  <si>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</si>
  <si>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</si>
  <si>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</si>
  <si>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</si>
  <si>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</si>
  <si>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</si>
  <si>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</si>
  <si>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</si>
  <si>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</si>
  <si>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</si>
  <si>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</si>
  <si>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</si>
  <si>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</si>
  <si>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</si>
  <si>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</si>
  <si>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</si>
  <si>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</si>
  <si>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</si>
  <si>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</si>
  <si>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</si>
  <si>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</si>
  <si>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</si>
  <si>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</si>
  <si>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</si>
  <si>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</si>
  <si>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</si>
  <si>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</si>
  <si>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</si>
  <si>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</si>
  <si>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</si>
  <si>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</si>
  <si>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</si>
  <si>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</si>
  <si>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</si>
  <si>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</si>
  <si>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</si>
  <si>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</si>
  <si>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</si>
  <si>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</si>
  <si>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</si>
  <si>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</si>
  <si>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</si>
  <si>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</si>
  <si>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</si>
  <si>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</si>
  <si>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</si>
  <si>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</si>
  <si>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</si>
  <si>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</si>
  <si>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</si>
  <si>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</si>
  <si>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</si>
  <si>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</si>
  <si>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</si>
  <si>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</si>
  <si>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</si>
  <si>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</si>
  <si>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</si>
  <si>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</si>
  <si>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</si>
  <si>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</si>
  <si>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</si>
  <si>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</si>
  <si>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</si>
  <si>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</si>
  <si>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</si>
  <si>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</si>
  <si>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</si>
  <si>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</si>
  <si>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</si>
  <si>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</si>
  <si>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</si>
  <si>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</si>
  <si>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</si>
  <si>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</si>
  <si>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</si>
  <si>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</si>
  <si>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</si>
  <si>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</si>
  <si>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</si>
  <si>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</si>
  <si>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</si>
  <si>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</si>
  <si>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</si>
  <si>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</si>
  <si>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</si>
  <si>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</si>
  <si>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</si>
  <si>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</si>
  <si>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</si>
  <si>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</si>
  <si>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</si>
  <si>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</si>
  <si>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</si>
  <si>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</si>
  <si>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</si>
  <si>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</si>
  <si>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</si>
  <si>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</si>
  <si>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</si>
  <si>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</si>
  <si>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</si>
  <si>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</si>
  <si>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</si>
  <si>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</si>
  <si>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</si>
  <si>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</si>
  <si>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</si>
  <si>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</si>
  <si>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</si>
  <si>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</si>
  <si>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</si>
  <si>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</si>
  <si>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</si>
  <si>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</si>
  <si>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</si>
  <si>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</si>
  <si>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</si>
  <si>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</si>
  <si>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</si>
  <si>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</si>
  <si>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</si>
  <si>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</si>
  <si>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</si>
  <si>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</si>
  <si>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</si>
  <si>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</si>
  <si>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</si>
  <si>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</si>
  <si>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</si>
  <si>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</si>
  <si>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</si>
  <si>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</si>
  <si>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</si>
  <si>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</si>
  <si>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</si>
  <si>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</si>
  <si>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</si>
  <si>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</si>
  <si>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</si>
  <si>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</si>
  <si>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</si>
  <si>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</si>
  <si>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</si>
  <si>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</si>
  <si>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</si>
  <si>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</si>
  <si>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</si>
  <si>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</si>
  <si>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</si>
  <si>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</si>
  <si>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</si>
  <si>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</si>
  <si>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</si>
  <si>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</si>
  <si>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</si>
  <si>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</si>
  <si>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</si>
  <si>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</si>
  <si>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</si>
  <si>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</si>
  <si>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</si>
  <si>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</si>
  <si>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</si>
  <si>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</si>
  <si>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</si>
  <si>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</si>
  <si>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</si>
  <si>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</si>
  <si>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</si>
  <si>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</si>
  <si>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</si>
  <si>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</si>
  <si>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</si>
  <si>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</si>
  <si>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</si>
  <si>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</si>
  <si>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</si>
  <si>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</si>
  <si>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</si>
  <si>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</si>
  <si>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</si>
  <si>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</si>
  <si>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</si>
  <si>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</si>
  <si>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</si>
  <si>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</si>
  <si>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</si>
  <si>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</si>
  <si>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</si>
  <si>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</si>
  <si>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</si>
  <si>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</si>
  <si>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</si>
  <si>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</si>
  <si>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</si>
  <si>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</si>
  <si>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</si>
  <si>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</si>
  <si>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</si>
  <si>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</si>
  <si>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</si>
  <si>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</si>
  <si>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</si>
  <si>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</si>
  <si>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</si>
  <si>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</si>
  <si>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</si>
  <si>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</si>
  <si>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</si>
  <si>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</si>
  <si>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</si>
  <si>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</si>
  <si>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</si>
  <si>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</si>
  <si>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</si>
  <si>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</si>
  <si>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</si>
  <si>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</si>
  <si>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</si>
  <si>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</si>
  <si>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</si>
  <si>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</si>
  <si>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</si>
  <si>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</si>
  <si>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</si>
  <si>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</si>
  <si>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</si>
  <si>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</si>
  <si>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</si>
  <si>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</si>
  <si>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</si>
  <si>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</si>
  <si>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</si>
  <si>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</si>
  <si>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</si>
  <si>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</si>
  <si>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</si>
  <si>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</si>
  <si>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</si>
  <si>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</si>
  <si>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</si>
  <si>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</si>
  <si>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</si>
  <si>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</si>
  <si>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</si>
  <si>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</si>
  <si>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</si>
  <si>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</si>
  <si>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</si>
  <si>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</si>
  <si>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</si>
  <si>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</si>
  <si>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</si>
  <si>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</si>
  <si>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</si>
  <si>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</si>
  <si>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</si>
  <si>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</si>
  <si>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</si>
  <si>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</si>
  <si>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</si>
  <si>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</si>
  <si>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</si>
  <si>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</si>
  <si>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</si>
  <si>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</si>
  <si>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</si>
  <si>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</si>
  <si>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</si>
  <si>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</si>
  <si>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</si>
  <si>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</si>
  <si>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</si>
  <si>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</si>
  <si>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</si>
  <si>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</si>
  <si>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</si>
  <si>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</si>
  <si>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</si>
  <si>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</si>
  <si>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</si>
  <si>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</si>
  <si>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</si>
  <si>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</si>
  <si>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</si>
  <si>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</si>
  <si>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</si>
  <si>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</si>
  <si>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</si>
  <si>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</si>
  <si>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</si>
  <si>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</si>
  <si>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</si>
  <si>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</si>
  <si>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</si>
  <si>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</si>
  <si>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</si>
  <si>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</si>
  <si>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</si>
  <si>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</si>
  <si>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</si>
  <si>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</si>
  <si>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</si>
  <si>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</si>
  <si>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</si>
  <si>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</si>
  <si>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</si>
  <si>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</si>
  <si>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</si>
  <si>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</si>
  <si>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</si>
  <si>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</si>
  <si>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</si>
  <si>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</si>
  <si>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</si>
  <si>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</si>
  <si>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</si>
  <si>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</si>
  <si>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</si>
  <si>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</si>
  <si>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</si>
  <si>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</si>
  <si>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</si>
  <si>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</si>
  <si>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</si>
  <si>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</si>
  <si>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</si>
  <si>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</si>
  <si>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</si>
  <si>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</si>
  <si>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</si>
  <si>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</si>
  <si>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</si>
  <si>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</si>
  <si>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</si>
  <si>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</si>
  <si>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</si>
  <si>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</si>
  <si>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</si>
  <si>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</si>
  <si>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</si>
  <si>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</si>
  <si>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</si>
  <si>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</si>
  <si>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</si>
  <si>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</si>
  <si>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</si>
  <si>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</si>
  <si>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</si>
  <si>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</si>
  <si>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</si>
  <si>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</si>
  <si>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</si>
  <si>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</si>
  <si>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</si>
  <si>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</si>
  <si>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</si>
  <si>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</si>
  <si>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</si>
  <si>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</si>
  <si>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</si>
  <si>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</si>
  <si>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</si>
  <si>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</si>
  <si>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</si>
  <si>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</si>
  <si>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</si>
  <si>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</si>
  <si>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</si>
  <si>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</si>
  <si>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</si>
  <si>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</si>
  <si>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</si>
  <si>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</si>
  <si>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</si>
  <si>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</si>
  <si>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</si>
  <si>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</si>
  <si>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</si>
  <si>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</si>
  <si>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</si>
  <si>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</si>
  <si>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</si>
  <si>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</si>
  <si>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</si>
  <si>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</si>
  <si>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</si>
  <si>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</si>
  <si>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</si>
  <si>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</si>
  <si>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</si>
  <si>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</si>
  <si>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</si>
  <si>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</si>
  <si>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</si>
  <si>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</si>
  <si>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</si>
  <si>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</si>
  <si>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</si>
  <si>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</si>
  <si>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</si>
  <si>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</si>
  <si>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</si>
  <si>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</si>
  <si>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</si>
  <si>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</si>
  <si>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</si>
  <si>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</si>
  <si>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</si>
  <si>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</si>
  <si>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</si>
  <si>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</si>
  <si>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</si>
  <si>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</si>
  <si>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</si>
  <si>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</si>
  <si>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</si>
  <si>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</si>
  <si>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</si>
  <si>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</si>
  <si>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</si>
  <si>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</si>
  <si>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</si>
  <si>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</si>
  <si>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</si>
  <si>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</si>
  <si>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</si>
  <si>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</si>
  <si>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</si>
  <si>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</si>
  <si>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</si>
  <si>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</si>
  <si>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</si>
  <si>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</si>
  <si>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</si>
  <si>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</si>
  <si>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</si>
  <si>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</si>
  <si>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</si>
  <si>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</si>
  <si>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</si>
  <si>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</si>
  <si>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</si>
  <si>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</si>
  <si>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</si>
  <si>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</si>
  <si>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</si>
  <si>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</si>
  <si>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</si>
  <si>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</si>
  <si>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</si>
  <si>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</si>
  <si>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</si>
  <si>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</si>
  <si>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</si>
  <si>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</si>
  <si>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</si>
  <si>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</si>
  <si>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</si>
  <si>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</si>
  <si>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</si>
  <si>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</si>
  <si>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</si>
  <si>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</si>
  <si>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</si>
  <si>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</si>
  <si>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</si>
  <si>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</si>
  <si>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</si>
  <si>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</si>
  <si>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</si>
  <si>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</si>
  <si>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</si>
  <si>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</si>
  <si>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</si>
  <si>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</si>
  <si>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</si>
  <si>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</si>
  <si>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</si>
  <si>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</si>
  <si>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</si>
  <si>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</si>
  <si>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</si>
  <si>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</si>
  <si>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</si>
  <si>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</si>
  <si>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</si>
  <si>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</si>
  <si>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</si>
  <si>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</si>
  <si>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</si>
  <si>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</si>
  <si>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</si>
  <si>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</si>
  <si>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</si>
  <si>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</si>
  <si>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</si>
  <si>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</si>
  <si>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</si>
  <si>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</si>
  <si>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</si>
  <si>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</si>
  <si>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</si>
  <si>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</si>
  <si>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</si>
  <si>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</si>
  <si>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</si>
  <si>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</si>
  <si>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</si>
  <si>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</si>
  <si>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</si>
  <si>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</si>
  <si>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</si>
  <si>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</si>
  <si>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</si>
  <si>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</si>
  <si>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</si>
  <si>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</si>
  <si>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</si>
  <si>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</si>
  <si>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</si>
  <si>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</si>
  <si>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</si>
  <si>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</si>
  <si>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</si>
  <si>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</si>
  <si>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</si>
  <si>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</si>
  <si>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</si>
  <si>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</si>
  <si>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</si>
  <si>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</si>
  <si>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</si>
  <si>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</si>
  <si>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</si>
  <si>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</si>
  <si>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</si>
  <si>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</si>
  <si>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</si>
  <si>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</si>
  <si>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</si>
  <si>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</si>
  <si>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</si>
  <si>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</si>
  <si>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</si>
  <si>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</si>
  <si>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</si>
  <si>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</si>
  <si>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</si>
  <si>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</si>
  <si>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</si>
  <si>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</si>
  <si>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</si>
  <si>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</si>
  <si>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</si>
  <si>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</si>
  <si>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</si>
  <si>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</si>
  <si>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</si>
  <si>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</si>
  <si>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</si>
  <si>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</si>
  <si>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</si>
  <si>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</si>
  <si>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</si>
  <si>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</si>
  <si>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</si>
  <si>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</si>
  <si>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</si>
  <si>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</si>
  <si>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</si>
  <si>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</si>
  <si>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</si>
  <si>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</si>
  <si>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</si>
  <si>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</si>
  <si>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</si>
  <si>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</si>
  <si>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</si>
  <si>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</si>
  <si>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</si>
  <si>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</si>
  <si>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</si>
  <si>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</si>
  <si>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</si>
  <si>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</si>
  <si>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</si>
  <si>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</si>
  <si>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</si>
  <si>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</si>
  <si>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</si>
  <si>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</si>
  <si>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</si>
  <si>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</si>
  <si>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</si>
  <si>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</si>
  <si>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</si>
  <si>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</si>
  <si>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</si>
  <si>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</si>
  <si>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</si>
  <si>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</si>
  <si>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</si>
  <si>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</si>
  <si>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</si>
  <si>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</si>
  <si>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</si>
  <si>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</si>
  <si>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</si>
  <si>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</si>
  <si>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</si>
  <si>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</si>
  <si>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</si>
  <si>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</si>
  <si>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</si>
  <si>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</si>
  <si>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</si>
  <si>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</si>
  <si>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</si>
  <si>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</si>
  <si>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</si>
  <si>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</si>
  <si>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</si>
  <si>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</si>
  <si>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</si>
  <si>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</si>
  <si>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</si>
  <si>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</si>
  <si>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</si>
  <si>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</si>
  <si>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</si>
  <si>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</si>
  <si>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</si>
  <si>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</si>
  <si>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</si>
  <si>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</si>
  <si>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</si>
  <si>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</si>
  <si>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</si>
  <si>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</si>
  <si>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</si>
  <si>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</si>
  <si>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</si>
  <si>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</si>
  <si>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</si>
  <si>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</si>
  <si>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</si>
  <si>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</si>
  <si>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</si>
  <si>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</si>
  <si>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</si>
  <si>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</si>
  <si>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</si>
  <si>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</si>
  <si>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</si>
  <si>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</si>
  <si>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</si>
  <si>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</si>
  <si>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</si>
  <si>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</si>
  <si>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</si>
  <si>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</si>
  <si>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</si>
  <si>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</si>
  <si>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</si>
  <si>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</si>
  <si>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</si>
  <si>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</si>
  <si>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</si>
  <si>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</si>
  <si>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</si>
  <si>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</si>
  <si>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</si>
  <si>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</si>
  <si>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</si>
  <si>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</si>
  <si>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</si>
  <si>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</si>
  <si>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</si>
  <si>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</si>
  <si>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</si>
  <si>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</si>
  <si>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</si>
  <si>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</si>
  <si>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</si>
  <si>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</si>
  <si>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</si>
  <si>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</si>
  <si>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</si>
  <si>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</si>
  <si>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</si>
  <si>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</si>
  <si>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</si>
  <si>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</si>
  <si>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</si>
  <si>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</si>
  <si>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</si>
  <si>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</si>
  <si>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</si>
  <si>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</si>
  <si>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</si>
  <si>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</si>
  <si>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</si>
  <si>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</si>
  <si>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</si>
  <si>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</si>
  <si>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</si>
  <si>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</si>
  <si>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</si>
  <si>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</si>
  <si>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</si>
  <si>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</si>
  <si>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</si>
  <si>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</si>
  <si>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</si>
  <si>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</si>
  <si>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</si>
  <si>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</si>
  <si>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</si>
  <si>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</si>
  <si>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</si>
  <si>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</si>
  <si>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</si>
  <si>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</si>
  <si>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</si>
  <si>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</si>
  <si>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</si>
  <si>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</si>
  <si>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</si>
  <si>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</si>
  <si>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</si>
  <si>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</si>
  <si>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</si>
  <si>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</si>
  <si>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</si>
  <si>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</si>
  <si>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</si>
  <si>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</si>
  <si>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</si>
  <si>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</si>
  <si>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</si>
  <si>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</si>
  <si>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</si>
  <si>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</si>
  <si>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</si>
  <si>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</si>
  <si>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</si>
  <si>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</si>
  <si>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</si>
  <si>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</si>
  <si>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</si>
  <si>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</si>
  <si>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</si>
  <si>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</si>
  <si>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</si>
  <si>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</si>
  <si>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</si>
  <si>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</si>
  <si>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</si>
  <si>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</si>
  <si>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</si>
  <si>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</si>
  <si>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</si>
  <si>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</si>
  <si>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</si>
  <si>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</si>
  <si>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</si>
  <si>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</si>
  <si>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</si>
  <si>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</si>
  <si>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</si>
  <si>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</si>
  <si>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</si>
  <si>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</si>
  <si>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</si>
  <si>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</si>
  <si>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</si>
  <si>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</si>
  <si>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</si>
  <si>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</si>
  <si>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</si>
  <si>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</si>
  <si>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</si>
  <si>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</si>
  <si>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</si>
  <si>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</si>
  <si>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</si>
  <si>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</si>
  <si>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</si>
  <si>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</si>
  <si>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</si>
  <si>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</si>
  <si>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</si>
  <si>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</si>
  <si>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</si>
  <si>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</si>
  <si>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</si>
  <si>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</si>
  <si>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</si>
  <si>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</si>
  <si>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</si>
  <si>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</si>
  <si>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</si>
  <si>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</si>
  <si>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</si>
  <si>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</si>
  <si>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</si>
  <si>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</si>
  <si>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</si>
  <si>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</si>
  <si>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</si>
  <si>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</si>
  <si>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</si>
  <si>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</si>
  <si>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</si>
  <si>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</si>
  <si>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</si>
  <si>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</si>
  <si>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</si>
  <si>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</si>
  <si>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</si>
  <si>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</si>
  <si>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</si>
  <si>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</si>
  <si>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</si>
  <si>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</si>
  <si>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</si>
  <si>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</si>
  <si>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</si>
  <si>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</si>
  <si>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</si>
  <si>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</si>
  <si>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</si>
  <si>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</si>
  <si>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</si>
  <si>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</si>
  <si>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</si>
  <si>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</si>
  <si>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</si>
  <si>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</si>
  <si>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</si>
  <si>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</si>
  <si>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</si>
  <si>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</si>
  <si>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</si>
  <si>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</si>
  <si>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</si>
  <si>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</si>
  <si>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</si>
  <si>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</si>
  <si>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</si>
  <si>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</si>
  <si>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</si>
  <si>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</si>
  <si>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</si>
  <si>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</si>
  <si>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</si>
  <si>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</si>
  <si>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</si>
  <si>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</si>
  <si>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</si>
  <si>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</si>
  <si>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</si>
  <si>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</si>
  <si>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</si>
  <si>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</si>
  <si>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</si>
  <si>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</si>
  <si>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</si>
  <si>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</si>
  <si>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</si>
  <si>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</si>
  <si>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</si>
  <si>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</si>
  <si>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</si>
  <si>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</si>
  <si>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</si>
  <si>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</si>
  <si>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</si>
  <si>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</si>
  <si>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</si>
  <si>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</si>
  <si>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</si>
  <si>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</si>
  <si>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</si>
  <si>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</si>
  <si>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</si>
  <si>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</si>
  <si>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</si>
  <si>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</si>
  <si>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</si>
  <si>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</si>
  <si>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</si>
  <si>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</si>
  <si>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</si>
  <si>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</si>
  <si>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</si>
  <si>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</si>
  <si>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</si>
  <si>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</si>
  <si>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</si>
  <si>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</si>
  <si>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</si>
  <si>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</si>
  <si>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</si>
  <si>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</si>
  <si>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</si>
  <si>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</si>
  <si>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</si>
  <si>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</si>
  <si>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</si>
  <si>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</si>
  <si>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</si>
  <si>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</si>
  <si>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</si>
  <si>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</si>
  <si>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</si>
  <si>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</si>
  <si>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</si>
  <si>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</si>
  <si>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</si>
  <si>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</si>
  <si>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</si>
  <si>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</si>
  <si>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</si>
  <si>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</si>
  <si>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</si>
  <si>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</si>
  <si>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</si>
  <si>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</si>
  <si>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</si>
  <si>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</si>
  <si>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</si>
  <si>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</si>
  <si>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</si>
  <si>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</si>
  <si>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</si>
  <si>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</si>
  <si>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</si>
  <si>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</si>
  <si>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</si>
  <si>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</si>
  <si>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</si>
  <si>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</si>
  <si>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</si>
  <si>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</si>
  <si>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</si>
  <si>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</si>
  <si>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</si>
  <si>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</si>
  <si>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</si>
  <si>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</si>
  <si>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</si>
  <si>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</si>
  <si>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</si>
  <si>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</si>
  <si>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</si>
  <si>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</si>
  <si>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</si>
  <si>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</si>
  <si>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</si>
  <si>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</si>
  <si>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</si>
  <si>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</si>
  <si>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</si>
  <si>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</si>
  <si>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</si>
  <si>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</si>
  <si>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</si>
  <si>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</si>
  <si>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</si>
  <si>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</si>
  <si>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</si>
  <si>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</si>
  <si>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</si>
  <si>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</si>
  <si>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</si>
  <si>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</si>
  <si>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</si>
  <si>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</si>
  <si>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</si>
  <si>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</si>
  <si>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</si>
  <si>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</si>
  <si>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</si>
  <si>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</si>
  <si>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</si>
  <si>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</si>
  <si>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</si>
  <si>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</si>
  <si>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</si>
  <si>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</si>
  <si>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</si>
  <si>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</si>
  <si>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</si>
  <si>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</si>
  <si>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</si>
  <si>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</si>
  <si>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</si>
  <si>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</si>
  <si>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</si>
  <si>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</si>
  <si>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</si>
  <si>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</si>
  <si>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</si>
  <si>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</si>
  <si>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</si>
  <si>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</si>
  <si>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</si>
  <si>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</si>
  <si>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</si>
  <si>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</si>
  <si>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</si>
  <si>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</si>
  <si>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</si>
  <si>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</si>
  <si>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</si>
  <si>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</si>
  <si>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</si>
  <si>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</si>
  <si>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</si>
  <si>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</si>
  <si>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</si>
  <si>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</si>
  <si>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</si>
  <si>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</si>
  <si>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</si>
  <si>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</si>
  <si>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</si>
  <si>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</si>
  <si>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</si>
  <si>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</si>
  <si>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</si>
  <si>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</si>
  <si>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</si>
  <si>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</si>
  <si>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</si>
  <si>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</si>
  <si>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</si>
  <si>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</si>
  <si>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</si>
  <si>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</si>
  <si>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</si>
  <si>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</si>
  <si>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</si>
  <si>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</si>
  <si>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</si>
  <si>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</si>
  <si>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</si>
  <si>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</si>
  <si>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</si>
  <si>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</si>
  <si>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</si>
  <si>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</si>
  <si>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</si>
  <si>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</si>
  <si>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</si>
  <si>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</si>
  <si>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</si>
  <si>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</si>
  <si>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</si>
  <si>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</si>
  <si>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</si>
  <si>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</si>
  <si>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</si>
  <si>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</si>
  <si>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</si>
  <si>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</si>
  <si>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</si>
  <si>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</si>
  <si>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</si>
  <si>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</si>
  <si>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</si>
  <si>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</si>
  <si>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</si>
  <si>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</si>
  <si>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</si>
  <si>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</si>
  <si>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</si>
  <si>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</si>
  <si>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</si>
  <si>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</si>
  <si>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</si>
  <si>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</si>
  <si>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</si>
  <si>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</si>
  <si>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</si>
  <si>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</si>
  <si>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</si>
  <si>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</si>
  <si>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</si>
  <si>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</si>
  <si>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</si>
  <si>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</si>
  <si>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</si>
  <si>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</si>
  <si>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</si>
  <si>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</si>
  <si>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</si>
  <si>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</si>
  <si>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</si>
  <si>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</si>
  <si>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</si>
  <si>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</si>
  <si>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</si>
  <si>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</si>
  <si>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</si>
  <si>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</si>
  <si>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</si>
  <si>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</si>
  <si>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</si>
  <si>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</si>
  <si>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</si>
  <si>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</si>
  <si>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</si>
  <si>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</si>
  <si>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</si>
  <si>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</si>
  <si>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</si>
  <si>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</si>
  <si>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</si>
  <si>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</si>
  <si>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</si>
  <si>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</si>
  <si>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</si>
  <si>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</si>
  <si>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</si>
  <si>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</si>
  <si>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</si>
  <si>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</si>
  <si>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</si>
  <si>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</si>
  <si>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</si>
  <si>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</si>
  <si>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</si>
  <si>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</si>
  <si>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</si>
  <si>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</si>
  <si>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</si>
  <si>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</si>
  <si>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</si>
  <si>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</si>
  <si>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</si>
  <si>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</si>
  <si>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</si>
  <si>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</si>
  <si>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</si>
  <si>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</si>
  <si>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</si>
  <si>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</si>
  <si>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</si>
  <si>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</si>
  <si>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</si>
  <si>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</si>
  <si>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</si>
  <si>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</si>
  <si>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</si>
  <si>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</si>
  <si>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</si>
  <si>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</si>
  <si>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</si>
  <si>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</si>
  <si>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</si>
  <si>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</si>
  <si>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</si>
  <si>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</si>
  <si>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</si>
  <si>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</si>
  <si>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</si>
  <si>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</si>
  <si>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</si>
  <si>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</si>
  <si>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</si>
  <si>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</si>
  <si>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</si>
  <si>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</si>
  <si>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</si>
  <si>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</si>
  <si>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</si>
  <si>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</si>
  <si>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</si>
  <si>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</si>
  <si>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</si>
  <si>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</si>
  <si>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</si>
  <si>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</si>
  <si>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</si>
  <si>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</si>
  <si>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</si>
  <si>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</si>
  <si>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</si>
  <si>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</si>
  <si>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</si>
  <si>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</si>
  <si>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</si>
  <si>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</si>
  <si>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</si>
  <si>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</si>
  <si>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</si>
  <si>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</si>
  <si>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</si>
  <si>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</si>
  <si>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</si>
  <si>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</si>
  <si>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</si>
  <si>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</si>
  <si>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</si>
  <si>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</si>
  <si>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</si>
  <si>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</si>
  <si>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</si>
  <si>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</si>
  <si>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</si>
  <si>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</si>
  <si>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</si>
  <si>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</si>
  <si>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</si>
  <si>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</si>
  <si>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</si>
  <si>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</si>
  <si>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</si>
  <si>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</si>
  <si>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</si>
  <si>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</si>
  <si>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</si>
  <si>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</si>
  <si>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</si>
  <si>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</si>
  <si>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</si>
  <si>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</si>
  <si>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</si>
  <si>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</si>
  <si>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</si>
  <si>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</si>
  <si>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</si>
  <si>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</si>
  <si>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</si>
  <si>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</si>
  <si>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</si>
  <si>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</si>
  <si>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</si>
  <si>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</si>
  <si>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</si>
  <si>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</si>
  <si>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</si>
  <si>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</si>
  <si>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</si>
  <si>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</si>
  <si>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</si>
  <si>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</si>
  <si>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</si>
  <si>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</si>
  <si>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</si>
  <si>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</si>
  <si>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</si>
  <si>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</si>
  <si>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</si>
  <si>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</si>
  <si>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</si>
  <si>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</si>
  <si>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</si>
  <si>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</si>
  <si>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</si>
  <si>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</si>
  <si>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</si>
  <si>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</si>
  <si>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</si>
  <si>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</si>
  <si>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</si>
  <si>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</si>
  <si>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</si>
  <si>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</si>
  <si>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</si>
  <si>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</si>
  <si>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</si>
  <si>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</si>
  <si>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</si>
  <si>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</si>
  <si>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</si>
  <si>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</si>
  <si>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</si>
  <si>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</si>
  <si>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</si>
  <si>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</si>
  <si>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</si>
  <si>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</si>
  <si>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</si>
  <si>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</si>
  <si>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</si>
  <si>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</si>
  <si>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</si>
  <si>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</si>
  <si>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</si>
  <si>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</si>
  <si>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</si>
  <si>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</si>
  <si>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</si>
  <si>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</si>
  <si>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</si>
  <si>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</si>
  <si>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</si>
  <si>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</si>
  <si>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</si>
  <si>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</si>
  <si>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</si>
  <si>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</si>
  <si>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</si>
  <si>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</si>
  <si>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</si>
  <si>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</si>
  <si>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</si>
  <si>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</si>
  <si>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</si>
  <si>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</si>
  <si>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</si>
  <si>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</si>
  <si>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</si>
  <si>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</si>
  <si>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</si>
  <si>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</si>
  <si>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</si>
  <si>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</si>
  <si>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</si>
  <si>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</si>
  <si>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</si>
  <si>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</si>
  <si>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</si>
  <si>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</si>
  <si>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</si>
  <si>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</si>
  <si>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</si>
  <si>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</si>
  <si>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</si>
  <si>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</si>
  <si>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</si>
  <si>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</si>
  <si>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</si>
  <si>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</si>
  <si>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</si>
  <si>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</si>
  <si>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</si>
  <si>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</si>
  <si>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</si>
  <si>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</si>
  <si>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</si>
  <si>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</si>
  <si>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</si>
  <si>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</si>
  <si>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</si>
  <si>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</si>
  <si>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</si>
  <si>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</si>
  <si>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</si>
  <si>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</si>
  <si>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</si>
  <si>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</si>
  <si>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</si>
  <si>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</si>
  <si>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</si>
  <si>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</si>
  <si>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</si>
  <si>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</si>
  <si>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</si>
  <si>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</si>
  <si>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</si>
  <si>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</si>
  <si>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</si>
  <si>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</si>
  <si>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</si>
  <si>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</si>
  <si>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</si>
  <si>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</si>
  <si>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</si>
  <si>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</si>
  <si>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</si>
  <si>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</si>
  <si>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</si>
  <si>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</si>
  <si>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</si>
  <si>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</si>
  <si>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</si>
  <si>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</si>
  <si>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</si>
  <si>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</si>
  <si>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</si>
  <si>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</si>
  <si>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</si>
  <si>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</si>
  <si>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</si>
  <si>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</si>
  <si>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</si>
  <si>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</si>
  <si>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</si>
  <si>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</si>
  <si>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</si>
  <si>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</si>
  <si>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</si>
  <si>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</si>
  <si>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</si>
  <si>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</si>
  <si>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</si>
  <si>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</si>
  <si>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</si>
  <si>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</si>
  <si>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</si>
  <si>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</si>
  <si>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</si>
  <si>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</si>
  <si>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</si>
  <si>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</si>
  <si>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</si>
  <si>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</si>
  <si>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</si>
  <si>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</si>
  <si>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</si>
  <si>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</si>
  <si>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</si>
  <si>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</si>
  <si>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</si>
  <si>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</si>
  <si>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</si>
  <si>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</si>
  <si>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</si>
  <si>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</si>
  <si>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</si>
  <si>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</si>
  <si>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</si>
  <si>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</si>
  <si>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</si>
  <si>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</si>
  <si>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</si>
  <si>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</si>
  <si>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</si>
  <si>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</si>
  <si>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</si>
  <si>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</si>
  <si>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</si>
  <si>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</si>
  <si>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</si>
  <si>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</si>
  <si>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</si>
  <si>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</si>
  <si>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</si>
  <si>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</si>
  <si>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</si>
  <si>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</si>
  <si>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</si>
  <si>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</si>
  <si>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</si>
  <si>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</si>
  <si>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</si>
  <si>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</si>
  <si>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</si>
  <si>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</si>
  <si>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</si>
  <si>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</si>
  <si>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</si>
  <si>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</si>
  <si>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</si>
  <si>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</si>
  <si>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</si>
  <si>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</si>
  <si>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</si>
  <si>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</si>
  <si>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</si>
  <si>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</si>
  <si>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</si>
  <si>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</si>
  <si>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</si>
  <si>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</si>
  <si>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</si>
  <si>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</si>
  <si>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</si>
  <si>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</si>
  <si>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</si>
  <si>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</si>
  <si>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</si>
  <si>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</si>
  <si>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</si>
  <si>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</si>
  <si>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</si>
  <si>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</si>
  <si>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</si>
  <si>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</si>
  <si>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</si>
  <si>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</si>
  <si>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</si>
  <si>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</si>
  <si>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</si>
  <si>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</si>
  <si>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</si>
  <si>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</si>
  <si>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</si>
  <si>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</si>
  <si>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</si>
  <si>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</si>
  <si>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</si>
  <si>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</si>
  <si>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</si>
  <si>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</si>
  <si>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</si>
  <si>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</si>
  <si>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</si>
  <si>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</si>
  <si>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</si>
  <si>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</si>
  <si>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</si>
  <si>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</si>
  <si>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</si>
  <si>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</si>
  <si>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</si>
  <si>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</si>
  <si>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</si>
  <si>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</si>
  <si>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</si>
  <si>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</si>
  <si>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</si>
  <si>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</si>
  <si>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</si>
  <si>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</si>
  <si>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</si>
  <si>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</si>
  <si>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</si>
  <si>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</si>
  <si>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</si>
  <si>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</si>
  <si>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</si>
  <si>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</si>
  <si>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</si>
  <si>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</si>
  <si>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</si>
  <si>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</si>
  <si>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</si>
  <si>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</si>
  <si>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</si>
  <si>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</si>
  <si>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</si>
  <si>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</si>
  <si>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</si>
  <si>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</si>
  <si>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</si>
  <si>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</si>
  <si>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</si>
  <si>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</si>
  <si>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</si>
  <si>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</si>
  <si>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</si>
  <si>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</si>
  <si>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</si>
  <si>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</si>
  <si>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</si>
  <si>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</si>
  <si>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</si>
  <si>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</si>
  <si>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</si>
  <si>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</si>
  <si>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</si>
  <si>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</si>
  <si>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</si>
  <si>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</si>
  <si>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</si>
  <si>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</si>
  <si>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</si>
  <si>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</si>
  <si>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</si>
  <si>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</si>
  <si>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</si>
  <si>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</si>
  <si>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</si>
  <si>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</si>
  <si>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</si>
  <si>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</si>
  <si>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</si>
  <si>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</si>
  <si>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</si>
  <si>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</si>
  <si>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</si>
  <si>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</si>
  <si>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</si>
  <si>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</si>
  <si>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</si>
  <si>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</si>
  <si>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</si>
  <si>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</si>
  <si>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</si>
  <si>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</si>
  <si>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</si>
  <si>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</si>
  <si>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</si>
  <si>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</si>
  <si>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</si>
  <si>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</si>
  <si>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</si>
  <si>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</si>
  <si>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</si>
  <si>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</si>
  <si>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</si>
  <si>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</si>
  <si>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</si>
  <si>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</si>
  <si>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</si>
  <si>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</si>
  <si>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</si>
  <si>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</si>
  <si>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</si>
  <si>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</si>
  <si>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</si>
  <si>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</si>
  <si>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</si>
  <si>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</si>
  <si>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</si>
  <si>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</si>
  <si>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</si>
  <si>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</si>
  <si>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</si>
  <si>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</si>
  <si>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</si>
  <si>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</si>
  <si>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</si>
  <si>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</si>
  <si>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</si>
  <si>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</si>
  <si>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</si>
  <si>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</si>
  <si>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</si>
  <si>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</si>
  <si>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</si>
  <si>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</si>
  <si>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</si>
  <si>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</si>
  <si>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</si>
  <si>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</si>
  <si>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</si>
  <si>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</si>
  <si>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</si>
  <si>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</si>
  <si>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</si>
  <si>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</si>
  <si>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</si>
  <si>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</si>
  <si>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</si>
  <si>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</si>
  <si>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</si>
  <si>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</si>
  <si>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</si>
  <si>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</si>
  <si>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</si>
  <si>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</si>
  <si>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</si>
  <si>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</si>
  <si>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</si>
  <si>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</si>
  <si>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</si>
  <si>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</si>
  <si>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</si>
  <si>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</si>
  <si>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</si>
  <si>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</si>
  <si>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</si>
  <si>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</si>
  <si>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</si>
  <si>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</si>
  <si>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</si>
  <si>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</si>
  <si>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</si>
  <si>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</si>
  <si>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</si>
  <si>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</si>
  <si>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</si>
  <si>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</si>
  <si>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</si>
  <si>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</si>
  <si>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</si>
  <si>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</si>
  <si>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</si>
  <si>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</si>
  <si>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</si>
  <si>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</si>
  <si>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</si>
  <si>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</si>
  <si>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</si>
  <si>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</si>
  <si>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</si>
  <si>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</si>
  <si>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</si>
  <si>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</si>
  <si>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</si>
  <si>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</si>
  <si>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</si>
  <si>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</si>
  <si>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</si>
  <si>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</si>
  <si>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</si>
  <si>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</si>
  <si>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</si>
  <si>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</si>
  <si>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</si>
  <si>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</si>
  <si>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</si>
  <si>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</si>
  <si>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</si>
  <si>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</si>
  <si>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</si>
  <si>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</si>
  <si>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</si>
  <si>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</si>
  <si>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</si>
  <si>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</si>
  <si>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</si>
  <si>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</si>
  <si>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</si>
  <si>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</si>
  <si>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</si>
  <si>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</si>
  <si>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</si>
  <si>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</si>
  <si>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</si>
  <si>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</si>
  <si>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</si>
  <si>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</si>
  <si>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</si>
  <si>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</si>
  <si>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</si>
  <si>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</si>
  <si>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</si>
  <si>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</si>
  <si>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</si>
  <si>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</si>
  <si>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</si>
  <si>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</si>
  <si>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</si>
  <si>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</si>
  <si>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</si>
  <si>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</si>
  <si>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</si>
  <si>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</si>
  <si>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</si>
  <si>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</si>
  <si>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</si>
  <si>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</si>
  <si>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</si>
  <si>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</si>
  <si>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</si>
  <si>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</si>
  <si>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</si>
  <si>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</si>
  <si>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</si>
  <si>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</si>
  <si>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</si>
  <si>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</si>
  <si>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</si>
  <si>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</si>
  <si>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</si>
  <si>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</si>
  <si>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</si>
  <si>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</si>
  <si>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</si>
  <si>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</si>
  <si>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</si>
  <si>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</si>
  <si>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</si>
  <si>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</si>
  <si>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</si>
  <si>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</si>
  <si>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</si>
  <si>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</si>
  <si>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</si>
  <si>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</si>
  <si>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</si>
  <si>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</si>
  <si>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</si>
  <si>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</si>
  <si>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</si>
  <si>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</si>
  <si>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</si>
  <si>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</si>
  <si>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</si>
  <si>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</si>
  <si>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</si>
  <si>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</si>
  <si>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</si>
  <si>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</si>
  <si>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</si>
  <si>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</si>
  <si>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</si>
  <si>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</si>
  <si>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</si>
  <si>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</si>
  <si>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</si>
  <si>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</si>
  <si>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</si>
  <si>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</si>
  <si>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</si>
  <si>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</si>
  <si>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</si>
  <si>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</si>
  <si>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</si>
  <si>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</si>
  <si>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</si>
  <si>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</si>
  <si>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</si>
  <si>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</si>
  <si>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</si>
  <si>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</si>
  <si>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</si>
  <si>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</si>
  <si>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</si>
  <si>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</si>
  <si>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</si>
  <si>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</si>
  <si>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</si>
  <si>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</si>
  <si>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</si>
  <si>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</si>
  <si>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</si>
  <si>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</si>
  <si>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</si>
  <si>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</si>
  <si>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</si>
  <si>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</si>
  <si>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</si>
  <si>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</si>
  <si>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</si>
  <si>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</si>
  <si>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</si>
  <si>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</si>
  <si>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</si>
  <si>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</si>
  <si>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</si>
  <si>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</si>
  <si>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</si>
  <si>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</si>
  <si>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</si>
  <si>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</si>
  <si>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</si>
  <si>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</si>
  <si>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</si>
  <si>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</si>
  <si>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</si>
  <si>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</si>
  <si>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</si>
  <si>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</si>
  <si>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</si>
  <si>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</si>
  <si>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</si>
  <si>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</si>
  <si>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</si>
  <si>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</si>
  <si>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</si>
  <si>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</si>
  <si>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</si>
  <si>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</si>
  <si>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</si>
  <si>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</si>
  <si>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</si>
  <si>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</si>
  <si>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</si>
  <si>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</si>
  <si>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</si>
  <si>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</si>
  <si>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</si>
  <si>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</si>
  <si>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</si>
  <si>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</si>
  <si>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</si>
  <si>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</si>
  <si>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</si>
  <si>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</si>
  <si>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</si>
  <si>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</si>
  <si>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</si>
  <si>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</si>
  <si>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</si>
  <si>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</si>
  <si>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</si>
  <si>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</si>
  <si>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</si>
  <si>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</si>
  <si>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</si>
  <si>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</si>
  <si>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</si>
  <si>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</si>
  <si>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</si>
  <si>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</si>
  <si>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</si>
  <si>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</si>
  <si>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</si>
  <si>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</si>
  <si>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</si>
  <si>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</si>
  <si>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</si>
  <si>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</si>
  <si>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</si>
  <si>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</si>
  <si>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</si>
  <si>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</si>
  <si>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</si>
  <si>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</si>
  <si>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</si>
  <si>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</si>
  <si>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</si>
  <si>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</si>
  <si>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</si>
  <si>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</si>
  <si>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</si>
  <si>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</si>
  <si>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</si>
  <si>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</si>
  <si>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</si>
  <si>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</si>
  <si>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</si>
  <si>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</si>
  <si>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</si>
  <si>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</si>
  <si>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</si>
  <si>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</si>
  <si>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</si>
  <si>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</si>
  <si>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</si>
  <si>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</si>
  <si>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</si>
  <si>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</si>
  <si>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</si>
  <si>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</si>
  <si>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</si>
  <si>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</si>
  <si>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</si>
  <si>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</si>
  <si>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</si>
  <si>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</si>
  <si>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</si>
  <si>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</si>
  <si>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</si>
  <si>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</si>
  <si>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</si>
  <si>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</si>
  <si>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</si>
  <si>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</si>
  <si>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</si>
  <si>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</si>
  <si>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</si>
  <si>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</si>
  <si>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</si>
  <si>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</si>
  <si>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</si>
  <si>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</si>
  <si>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</si>
  <si>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</si>
  <si>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</si>
  <si>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</si>
  <si>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</si>
  <si>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</si>
  <si>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</si>
  <si>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</si>
  <si>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</si>
  <si>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</si>
  <si>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</si>
  <si>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</si>
  <si>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</si>
  <si>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</si>
  <si>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</si>
  <si>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</si>
  <si>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</si>
  <si>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</si>
  <si>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</si>
  <si>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</si>
  <si>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</si>
  <si>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</si>
  <si>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</si>
  <si>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</si>
  <si>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</si>
  <si>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</si>
  <si>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</si>
  <si>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</si>
  <si>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</si>
  <si>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</si>
  <si>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</si>
  <si>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</si>
  <si>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</si>
  <si>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</si>
  <si>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</si>
  <si>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</si>
  <si>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</si>
  <si>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</si>
  <si>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</si>
  <si>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</si>
  <si>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</si>
  <si>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</si>
  <si>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</si>
  <si>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</si>
  <si>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</si>
  <si>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</si>
  <si>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</si>
  <si>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</si>
  <si>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</si>
  <si>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</si>
  <si>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</si>
  <si>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</si>
  <si>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</si>
  <si>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</si>
  <si>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</si>
  <si>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</si>
  <si>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</si>
  <si>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</si>
  <si>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</si>
  <si>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</si>
  <si>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</si>
  <si>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</si>
  <si>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</si>
  <si>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</si>
  <si>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</si>
  <si>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</si>
  <si>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</si>
  <si>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</si>
  <si>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</si>
  <si>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</si>
  <si>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</si>
  <si>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</si>
  <si>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</si>
  <si>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</si>
  <si>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</si>
  <si>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</si>
  <si>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</si>
  <si>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</si>
  <si>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</si>
  <si>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</si>
  <si>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</si>
  <si>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</si>
  <si>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</si>
  <si>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</si>
  <si>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</si>
  <si>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</si>
  <si>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</si>
  <si>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</si>
  <si>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</si>
  <si>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</si>
  <si>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</si>
  <si>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</si>
  <si>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</si>
  <si>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</si>
  <si>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</si>
  <si>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</si>
  <si>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</si>
  <si>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</si>
  <si>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</si>
  <si>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</si>
  <si>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</si>
  <si>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</si>
  <si>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</si>
  <si>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</si>
  <si>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</si>
  <si>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</si>
  <si>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</si>
  <si>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</si>
  <si>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</si>
  <si>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</si>
  <si>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</si>
  <si>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</si>
  <si>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</si>
  <si>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</si>
  <si>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</si>
  <si>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</si>
  <si>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</si>
  <si>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</si>
  <si>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</si>
  <si>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</si>
  <si>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</si>
  <si>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</si>
  <si>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</si>
  <si>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</si>
  <si>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</si>
  <si>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</si>
  <si>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</si>
  <si>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</si>
  <si>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</si>
  <si>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</si>
  <si>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</si>
  <si>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</si>
  <si>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</si>
  <si>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</si>
  <si>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</si>
  <si>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</si>
  <si>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</si>
  <si>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</si>
  <si>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</si>
  <si>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</si>
  <si>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</si>
  <si>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</si>
  <si>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</si>
  <si>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</si>
  <si>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</si>
  <si>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</si>
  <si>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</si>
  <si>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</si>
  <si>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</si>
  <si>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</si>
  <si>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</si>
  <si>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</si>
  <si>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</si>
  <si>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</si>
  <si>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</si>
  <si>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</si>
  <si>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</si>
  <si>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</si>
  <si>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</si>
  <si>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</si>
  <si>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</si>
  <si>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</si>
  <si>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</si>
  <si>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</si>
  <si>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</si>
  <si>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</si>
  <si>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</si>
  <si>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</si>
  <si>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</si>
  <si>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</si>
  <si>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</si>
  <si>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</si>
  <si>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</si>
  <si>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</si>
  <si>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</si>
  <si>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</si>
  <si>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</si>
  <si>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</si>
  <si>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</si>
  <si>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</si>
  <si>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</si>
  <si>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</si>
  <si>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</si>
  <si>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</si>
  <si>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</si>
  <si>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</si>
  <si>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</si>
  <si>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</si>
  <si>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</si>
  <si>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</si>
  <si>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</si>
  <si>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</si>
  <si>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</si>
  <si>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</si>
  <si>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</si>
  <si>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</si>
  <si>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</si>
  <si>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</si>
  <si>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</si>
  <si>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</si>
  <si>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</si>
  <si>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</si>
  <si>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</si>
  <si>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</si>
  <si>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</si>
  <si>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</si>
  <si>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</si>
  <si>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</si>
  <si>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</si>
  <si>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</si>
  <si>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</si>
  <si>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</si>
  <si>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</si>
  <si>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</si>
  <si>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</si>
  <si>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</si>
  <si>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</si>
  <si>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</si>
  <si>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</si>
  <si>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</si>
  <si>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</si>
  <si>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</si>
  <si>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</si>
  <si>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</si>
  <si>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</si>
  <si>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</si>
  <si>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</si>
  <si>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</si>
  <si>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</si>
  <si>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</si>
  <si>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</si>
  <si>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</si>
  <si>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</si>
  <si>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</si>
  <si>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</si>
  <si>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</si>
  <si>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</si>
  <si>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</si>
  <si>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</si>
  <si>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</si>
  <si>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</si>
  <si>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</si>
  <si>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</si>
  <si>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</si>
  <si>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</si>
  <si>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</si>
  <si>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</si>
  <si>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</si>
  <si>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</si>
  <si>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</si>
  <si>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</si>
  <si>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</si>
  <si>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</si>
  <si>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</si>
  <si>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</si>
  <si>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</si>
  <si>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</si>
  <si>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</si>
  <si>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</si>
  <si>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</si>
  <si>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</si>
  <si>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</si>
  <si>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</si>
  <si>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</si>
  <si>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</si>
  <si>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</si>
  <si>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</si>
  <si>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</si>
  <si>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</si>
  <si>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</si>
  <si>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</si>
  <si>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</si>
  <si>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</si>
  <si>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</si>
  <si>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</si>
  <si>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</si>
  <si>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</si>
  <si>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</si>
  <si>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</si>
  <si>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</si>
  <si>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</si>
  <si>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</si>
  <si>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</si>
  <si>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</si>
  <si>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</si>
  <si>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</si>
  <si>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</si>
  <si>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</si>
  <si>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</si>
  <si>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</si>
  <si>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</si>
  <si>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</si>
  <si>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</si>
  <si>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</si>
  <si>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</si>
  <si>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</si>
  <si>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</si>
  <si>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</si>
  <si>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</si>
  <si>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</si>
  <si>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</si>
  <si>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</si>
  <si>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</si>
  <si>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</si>
  <si>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</si>
  <si>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</si>
  <si>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</si>
  <si>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</si>
  <si>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</si>
  <si>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</si>
  <si>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</si>
  <si>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</si>
  <si>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</si>
  <si>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</si>
  <si>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</si>
  <si>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</si>
  <si>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</si>
  <si>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</si>
  <si>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</si>
  <si>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</si>
  <si>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</si>
  <si>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</si>
  <si>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</si>
  <si>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</si>
  <si>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</si>
  <si>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</si>
  <si>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</si>
  <si>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</si>
  <si>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</si>
  <si>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</si>
  <si>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</si>
  <si>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</si>
  <si>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</si>
  <si>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</si>
  <si>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</si>
  <si>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</si>
  <si>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</si>
  <si>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</si>
  <si>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</si>
  <si>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</si>
  <si>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</si>
  <si>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</si>
  <si>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</si>
  <si>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</si>
  <si>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</si>
  <si>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</si>
  <si>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</si>
  <si>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</si>
  <si>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</si>
  <si>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</si>
  <si>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</si>
  <si>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</si>
  <si>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</si>
  <si>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</si>
  <si>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</si>
  <si>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</si>
  <si>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</si>
  <si>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</si>
  <si>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</si>
  <si>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</si>
  <si>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</si>
  <si>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</si>
  <si>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</si>
  <si>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</si>
  <si>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</si>
  <si>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</si>
  <si>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</si>
  <si>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</si>
  <si>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</si>
  <si>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</si>
  <si>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</si>
  <si>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</si>
  <si>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</si>
  <si>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</si>
  <si>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</si>
  <si>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</si>
  <si>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</si>
  <si>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</si>
  <si>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</si>
  <si>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</si>
  <si>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</si>
  <si>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</si>
  <si>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</si>
  <si>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</si>
  <si>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</si>
  <si>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</si>
  <si>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</si>
  <si>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</si>
  <si>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</si>
  <si>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</si>
  <si>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</si>
  <si>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</si>
  <si>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</si>
  <si>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</si>
  <si>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</si>
  <si>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</si>
  <si>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</si>
  <si>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</si>
  <si>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</si>
  <si>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</si>
  <si>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</si>
  <si>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</si>
  <si>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</si>
  <si>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</si>
  <si>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</si>
  <si>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</si>
  <si>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</si>
  <si>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</si>
  <si>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</si>
  <si>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</si>
  <si>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</si>
  <si>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</si>
  <si>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</si>
  <si>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</si>
  <si>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</si>
  <si>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</si>
  <si>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</si>
  <si>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</si>
  <si>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</si>
  <si>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</si>
  <si>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</si>
  <si>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</si>
  <si>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</si>
  <si>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</si>
  <si>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</si>
  <si>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</si>
  <si>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</si>
  <si>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</si>
  <si>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</si>
  <si>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</si>
  <si>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</si>
  <si>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</si>
  <si>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</si>
  <si>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</si>
  <si>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</si>
  <si>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</si>
  <si>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</si>
  <si>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</si>
  <si>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</si>
  <si>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</si>
  <si>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</si>
  <si>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</si>
  <si>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</si>
  <si>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</si>
  <si>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</si>
  <si>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</si>
  <si>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</si>
  <si>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</si>
  <si>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</si>
  <si>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</si>
  <si>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</si>
  <si>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</si>
  <si>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</si>
  <si>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</si>
  <si>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</si>
  <si>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</si>
  <si>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</si>
  <si>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</si>
  <si>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</si>
  <si>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</si>
  <si>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</si>
  <si>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</si>
  <si>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</si>
  <si>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</si>
  <si>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</si>
  <si>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</si>
  <si>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</si>
  <si>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</si>
  <si>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</si>
  <si>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</si>
  <si>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</si>
  <si>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</si>
  <si>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</si>
  <si>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</si>
  <si>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</si>
  <si>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</si>
  <si>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</si>
  <si>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</si>
  <si>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</si>
  <si>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</si>
  <si>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</si>
  <si>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</si>
  <si>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</si>
  <si>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</si>
  <si>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</si>
  <si>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</si>
  <si>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</si>
  <si>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</si>
  <si>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</si>
  <si>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</si>
  <si>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</si>
  <si>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</si>
  <si>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</si>
  <si>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</si>
  <si>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</si>
  <si>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</si>
  <si>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</si>
  <si>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</si>
  <si>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</si>
  <si>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</si>
  <si>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</si>
  <si>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</si>
  <si>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</si>
  <si>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</si>
  <si>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</si>
  <si>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</si>
  <si>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</si>
  <si>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</si>
  <si>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</si>
  <si>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</si>
  <si>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</si>
  <si>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</si>
  <si>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</si>
  <si>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</si>
  <si>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</si>
  <si>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</si>
  <si>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</si>
  <si>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</si>
  <si>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</si>
  <si>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</si>
  <si>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</si>
  <si>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</si>
  <si>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</si>
  <si>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</si>
  <si>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</si>
  <si>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</si>
  <si>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</si>
  <si>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</si>
  <si>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</si>
  <si>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</si>
  <si>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</si>
  <si>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</si>
  <si>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</si>
  <si>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</si>
  <si>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</si>
  <si>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</si>
  <si>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</si>
  <si>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</si>
  <si>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</si>
  <si>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</si>
  <si>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</si>
  <si>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</si>
  <si>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</si>
  <si>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</si>
  <si>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</si>
  <si>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</si>
  <si>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</si>
  <si>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</si>
  <si>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</si>
  <si>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</si>
  <si>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</si>
  <si>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</si>
  <si>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</si>
  <si>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</si>
  <si>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</si>
  <si>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</si>
  <si>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</si>
  <si>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</si>
  <si>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</si>
  <si>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</si>
  <si>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</si>
  <si>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</si>
  <si>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</si>
  <si>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</si>
  <si>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</si>
  <si>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</si>
  <si>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</si>
  <si>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</si>
  <si>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</si>
  <si>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</si>
  <si>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</si>
  <si>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</si>
  <si>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</si>
  <si>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</si>
  <si>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</si>
  <si>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</si>
  <si>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</si>
  <si>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</si>
  <si>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</si>
  <si>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</si>
  <si>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</si>
  <si>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</si>
  <si>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</si>
  <si>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</si>
  <si>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</si>
  <si>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</si>
  <si>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</si>
  <si>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</si>
  <si>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</si>
  <si>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</si>
  <si>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</si>
  <si>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</si>
  <si>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</si>
  <si>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</si>
  <si>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</si>
  <si>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</si>
  <si>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</si>
  <si>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</si>
  <si>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</si>
  <si>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</si>
  <si>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</si>
  <si>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</si>
  <si>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</si>
  <si>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</si>
  <si>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</si>
  <si>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</si>
  <si>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</si>
  <si>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</si>
  <si>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</si>
  <si>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</si>
  <si>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</si>
  <si>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</si>
  <si>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</si>
  <si>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</si>
  <si>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</si>
  <si>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</si>
  <si>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</si>
  <si>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</si>
  <si>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</si>
  <si>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</si>
  <si>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</si>
  <si>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</si>
  <si>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</si>
  <si>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</si>
  <si>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</si>
  <si>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</si>
  <si>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</si>
  <si>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</si>
  <si>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</si>
  <si>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</si>
  <si>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</si>
  <si>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</si>
  <si>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</si>
  <si>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</si>
  <si>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</si>
  <si>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</si>
  <si>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</si>
  <si>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</si>
  <si>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</si>
  <si>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</si>
  <si>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</si>
  <si>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</si>
  <si>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</si>
  <si>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</si>
  <si>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</si>
  <si>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</si>
  <si>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</si>
  <si>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</si>
  <si>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</si>
  <si>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</si>
  <si>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</si>
  <si>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</si>
  <si>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</si>
  <si>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</si>
  <si>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</si>
  <si>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</si>
  <si>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</si>
  <si>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</si>
  <si>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</si>
  <si>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</si>
  <si>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</si>
  <si>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</si>
  <si>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</si>
  <si>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</si>
  <si>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</si>
  <si>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</si>
  <si>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</si>
  <si>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</si>
  <si>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</si>
  <si>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</si>
  <si>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</si>
  <si>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</si>
  <si>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</si>
  <si>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</si>
  <si>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</si>
  <si>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</si>
  <si>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</si>
  <si>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</si>
  <si>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</si>
  <si>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</si>
  <si>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</si>
  <si>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</si>
  <si>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</si>
  <si>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</si>
  <si>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</si>
  <si>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</si>
  <si>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</si>
  <si>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</si>
  <si>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</si>
  <si>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</si>
  <si>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</si>
  <si>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</si>
  <si>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</si>
  <si>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</si>
  <si>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</si>
  <si>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</si>
  <si>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</si>
  <si>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</si>
  <si>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</si>
  <si>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</si>
  <si>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</si>
  <si>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</si>
  <si>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</si>
  <si>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</si>
  <si>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</si>
  <si>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</si>
  <si>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</si>
  <si>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</si>
  <si>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</si>
  <si>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</si>
  <si>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</si>
  <si>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</si>
  <si>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</si>
  <si>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</si>
  <si>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</si>
  <si>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</si>
  <si>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</si>
  <si>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</si>
  <si>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</si>
  <si>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</si>
  <si>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</si>
  <si>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</si>
  <si>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</si>
  <si>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</si>
  <si>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</si>
  <si>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</si>
  <si>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</si>
  <si>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</si>
  <si>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</si>
  <si>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</si>
  <si>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</si>
  <si>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</si>
  <si>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</si>
  <si>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</si>
  <si>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</si>
  <si>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</si>
  <si>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</si>
  <si>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</si>
  <si>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</si>
  <si>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</si>
  <si>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</si>
  <si>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</si>
  <si>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</si>
  <si>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</si>
  <si>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</si>
  <si>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</si>
  <si>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</si>
  <si>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</si>
  <si>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</si>
  <si>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</si>
  <si>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</si>
  <si>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</si>
  <si>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</si>
  <si>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</si>
  <si>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</si>
  <si>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</si>
  <si>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</si>
  <si>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</si>
  <si>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</si>
  <si>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</si>
  <si>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</si>
  <si>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</si>
  <si>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</si>
  <si>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</si>
  <si>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</si>
  <si>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</si>
  <si>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</si>
  <si>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</si>
  <si>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</si>
  <si>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</si>
  <si>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</si>
  <si>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</si>
  <si>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</si>
  <si>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</si>
  <si>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</si>
  <si>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</si>
  <si>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</si>
  <si>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</si>
  <si>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</si>
  <si>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</si>
  <si>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</si>
  <si>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</si>
  <si>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</si>
  <si>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</si>
  <si>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</si>
  <si>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</si>
  <si>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</si>
  <si>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</si>
  <si>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</si>
  <si>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</si>
  <si>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</si>
  <si>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</si>
  <si>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</si>
  <si>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</si>
  <si>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</si>
  <si>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</si>
  <si>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</si>
  <si>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</si>
  <si>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</si>
  <si>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</si>
  <si>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</si>
  <si>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</si>
  <si>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</si>
  <si>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</si>
  <si>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</si>
  <si>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</si>
  <si>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</si>
  <si>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</si>
  <si>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</si>
  <si>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</si>
  <si>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</si>
  <si>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</si>
  <si>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</si>
  <si>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</si>
  <si>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</si>
  <si>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</si>
  <si>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</si>
  <si>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</si>
  <si>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</si>
  <si>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</si>
  <si>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</si>
  <si>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</si>
  <si>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</si>
  <si>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</si>
  <si>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</si>
  <si>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</si>
  <si>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</si>
  <si>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</si>
  <si>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</si>
  <si>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</si>
  <si>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</si>
  <si>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</si>
  <si>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</si>
  <si>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</si>
  <si>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</si>
  <si>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</si>
  <si>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</si>
  <si>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</si>
  <si>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</si>
  <si>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</si>
  <si>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</si>
  <si>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</si>
  <si>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</si>
  <si>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</si>
  <si>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</si>
  <si>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</si>
  <si>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</si>
  <si>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</si>
  <si>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</si>
  <si>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</si>
  <si>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</si>
  <si>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</si>
  <si>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</si>
  <si>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</si>
  <si>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</si>
  <si>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</si>
  <si>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</si>
  <si>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</si>
  <si>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</si>
  <si>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</si>
  <si>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</si>
  <si>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</si>
  <si>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</si>
  <si>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</si>
  <si>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</si>
  <si>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</si>
  <si>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</si>
  <si>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</si>
  <si>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</si>
  <si>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</si>
  <si>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</si>
  <si>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</si>
  <si>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</si>
  <si>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</si>
  <si>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</si>
  <si>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</si>
  <si>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</si>
  <si>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</si>
  <si>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</si>
  <si>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</si>
  <si>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</si>
  <si>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</si>
  <si>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</si>
  <si>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</si>
  <si>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</si>
  <si>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</si>
  <si>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</si>
  <si>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</si>
  <si>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</si>
  <si>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</si>
  <si>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</si>
  <si>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</si>
  <si>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</si>
  <si>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</si>
  <si>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</si>
  <si>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</si>
  <si>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</si>
  <si>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</si>
  <si>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</si>
  <si>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</si>
  <si>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</si>
  <si>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</si>
  <si>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</si>
  <si>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</si>
  <si>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</si>
  <si>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</si>
  <si>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</si>
  <si>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</si>
  <si>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</si>
  <si>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</si>
  <si>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</si>
  <si>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</si>
  <si>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</si>
  <si>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</si>
  <si>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</si>
  <si>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</si>
  <si>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</si>
  <si>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</si>
  <si>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</si>
  <si>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</si>
  <si>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</si>
  <si>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</si>
  <si>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</si>
  <si>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</si>
  <si>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</si>
  <si>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</si>
  <si>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</si>
  <si>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</si>
  <si>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</si>
  <si>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</si>
  <si>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</si>
  <si>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</si>
  <si>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</si>
  <si>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</si>
  <si>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</si>
  <si>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</si>
  <si>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</si>
  <si>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</si>
  <si>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</si>
  <si>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</si>
  <si>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</si>
  <si>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</si>
  <si>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</si>
  <si>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</si>
  <si>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</si>
  <si>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</si>
  <si>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</si>
  <si>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</si>
  <si>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</si>
  <si>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</si>
  <si>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</si>
  <si>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</si>
  <si>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</si>
  <si>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</si>
  <si>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</si>
  <si>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</si>
  <si>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</si>
  <si>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</si>
  <si>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</si>
  <si>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</si>
  <si>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</si>
  <si>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</si>
  <si>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</si>
  <si>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</si>
  <si>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</si>
  <si>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</si>
  <si>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</si>
  <si>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</si>
  <si>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</si>
  <si>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</si>
  <si>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</si>
  <si>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</si>
  <si>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</si>
  <si>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</si>
  <si>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</si>
  <si>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</si>
  <si>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</si>
  <si>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</si>
  <si>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</si>
  <si>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</si>
  <si>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</si>
  <si>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</si>
  <si>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</si>
  <si>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</si>
  <si>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</si>
  <si>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</si>
  <si>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</si>
  <si>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</si>
  <si>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</si>
  <si>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</si>
  <si>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</si>
  <si>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</si>
  <si>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</si>
  <si>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</si>
  <si>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</si>
  <si>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</si>
  <si>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</si>
  <si>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</si>
  <si>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</si>
  <si>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</si>
  <si>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</si>
  <si>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</si>
  <si>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</si>
  <si>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</si>
  <si>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</si>
  <si>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</si>
  <si>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</si>
  <si>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</si>
  <si>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</si>
  <si>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</si>
  <si>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</si>
  <si>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</si>
  <si>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</si>
  <si>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</si>
  <si>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</si>
  <si>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</si>
  <si>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</si>
  <si>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</si>
  <si>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</si>
  <si>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</si>
  <si>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</si>
  <si>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</si>
  <si>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</si>
  <si>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</si>
  <si>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</si>
  <si>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</si>
  <si>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</si>
  <si>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</si>
  <si>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</si>
  <si>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</si>
  <si>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</si>
  <si>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</si>
  <si>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</si>
  <si>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</si>
  <si>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</si>
  <si>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</si>
  <si>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</si>
  <si>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</si>
  <si>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</si>
  <si>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</si>
  <si>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</si>
  <si>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</si>
  <si>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</si>
  <si>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</si>
  <si>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</si>
  <si>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</si>
  <si>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</si>
  <si>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</si>
  <si>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</si>
  <si>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</si>
  <si>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</si>
  <si>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</si>
  <si>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</si>
  <si>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</si>
  <si>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</si>
  <si>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</si>
  <si>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</si>
  <si>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</si>
  <si>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</si>
  <si>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</si>
  <si>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</si>
  <si>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</si>
  <si>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</si>
  <si>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</si>
  <si>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</si>
  <si>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</si>
  <si>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</si>
  <si>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</si>
  <si>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</si>
  <si>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</si>
  <si>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</si>
  <si>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</si>
  <si>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</si>
  <si>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</si>
  <si>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</si>
  <si>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</si>
  <si>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</si>
  <si>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</si>
  <si>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</si>
  <si>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</si>
  <si>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</si>
  <si>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</si>
  <si>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</si>
  <si>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</si>
  <si>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</si>
  <si>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</si>
  <si>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</si>
  <si>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</si>
  <si>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</si>
  <si>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</si>
  <si>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</si>
  <si>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</si>
  <si>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</si>
  <si>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</si>
  <si>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</si>
  <si>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</si>
  <si>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</si>
  <si>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</si>
  <si>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</si>
  <si>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</si>
  <si>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</si>
  <si>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</si>
  <si>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</si>
  <si>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</si>
  <si>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</si>
  <si>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</si>
  <si>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</si>
  <si>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</si>
  <si>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</si>
  <si>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</si>
  <si>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</si>
  <si>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</si>
  <si>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</si>
  <si>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</si>
  <si>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</si>
  <si>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</si>
  <si>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</si>
  <si>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</si>
  <si>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</si>
  <si>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</si>
  <si>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</si>
  <si>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</si>
  <si>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</si>
  <si>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</si>
  <si>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</si>
  <si>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</si>
  <si>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</si>
  <si>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</si>
  <si>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</si>
  <si>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</si>
  <si>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</si>
  <si>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</si>
  <si>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</si>
  <si>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</si>
  <si>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</si>
  <si>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</si>
  <si>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</si>
  <si>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</si>
  <si>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</si>
  <si>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</si>
  <si>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</si>
  <si>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</si>
  <si>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</si>
  <si>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</si>
  <si>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</si>
  <si>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</si>
  <si>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</si>
  <si>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</si>
  <si>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</si>
  <si>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</si>
  <si>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</si>
  <si>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</si>
  <si>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</si>
  <si>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</si>
  <si>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</si>
  <si>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</si>
  <si>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</si>
  <si>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</si>
  <si>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</si>
  <si>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</si>
  <si>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</si>
  <si>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</si>
  <si>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</si>
  <si>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</si>
  <si>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</si>
  <si>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</si>
  <si>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</si>
  <si>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</si>
  <si>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</si>
  <si>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</si>
  <si>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</si>
  <si>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</si>
  <si>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</si>
  <si>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</si>
  <si>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</si>
  <si>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</si>
  <si>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</si>
  <si>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</si>
  <si>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</si>
  <si>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</si>
  <si>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</si>
  <si>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</si>
  <si>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</si>
  <si>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</si>
  <si>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</si>
  <si>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</si>
  <si>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</si>
  <si>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</si>
  <si>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</si>
  <si>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</si>
  <si>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</si>
  <si>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</si>
  <si>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</si>
  <si>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</si>
  <si>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</si>
  <si>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</si>
  <si>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</si>
  <si>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</si>
  <si>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</si>
  <si>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</si>
  <si>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</si>
  <si>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</si>
  <si>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</si>
  <si>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</si>
  <si>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</si>
  <si>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</si>
  <si>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</si>
  <si>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</si>
  <si>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</si>
  <si>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</si>
  <si>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</si>
  <si>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</si>
  <si>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</si>
  <si>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</si>
  <si>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</si>
  <si>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</si>
  <si>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</si>
  <si>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</si>
  <si>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</si>
  <si>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</si>
  <si>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</si>
  <si>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</si>
  <si>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</si>
  <si>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</si>
  <si>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</si>
  <si>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</si>
  <si>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</si>
  <si>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</si>
  <si>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</si>
  <si>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</si>
  <si>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</si>
  <si>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</si>
  <si>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</si>
  <si>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</si>
  <si>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</si>
  <si>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</si>
  <si>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</si>
  <si>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</si>
  <si>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</si>
  <si>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</si>
  <si>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</si>
  <si>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</si>
  <si>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</si>
  <si>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</si>
  <si>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</si>
  <si>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</si>
  <si>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</si>
  <si>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</si>
  <si>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</si>
  <si>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</si>
  <si>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</si>
  <si>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</si>
  <si>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</si>
  <si>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</si>
  <si>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</si>
  <si>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</si>
  <si>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</si>
  <si>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</si>
  <si>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</si>
  <si>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</si>
  <si>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</si>
  <si>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</si>
  <si>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</si>
  <si>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</si>
  <si>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</si>
  <si>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</si>
  <si>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</si>
  <si>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</si>
  <si>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</si>
  <si>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</si>
  <si>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</si>
  <si>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</si>
  <si>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</si>
  <si>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</si>
  <si>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</si>
  <si>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</si>
  <si>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</si>
  <si>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</si>
  <si>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</si>
  <si>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</si>
  <si>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</si>
  <si>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</si>
  <si>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</si>
  <si>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</si>
  <si>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</si>
  <si>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</si>
  <si>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</si>
  <si>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</si>
  <si>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</si>
  <si>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</si>
  <si>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</si>
  <si>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</si>
  <si>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</si>
  <si>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</si>
  <si>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</si>
  <si>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</si>
  <si>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</si>
  <si>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</si>
  <si>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</si>
  <si>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</si>
  <si>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</si>
  <si>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</si>
  <si>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</si>
  <si>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</si>
  <si>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</si>
  <si>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</si>
  <si>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</si>
  <si>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</si>
  <si>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</si>
  <si>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</si>
  <si>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</si>
  <si>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</si>
  <si>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</si>
  <si>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</si>
  <si>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</si>
  <si>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</si>
  <si>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</si>
  <si>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</si>
  <si>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</si>
  <si>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</si>
  <si>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</si>
  <si>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</si>
  <si>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</si>
  <si>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</si>
  <si>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</si>
  <si>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</si>
  <si>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</si>
  <si>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</si>
  <si>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</si>
  <si>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</si>
  <si>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</si>
  <si>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</si>
  <si>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</si>
  <si>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</si>
  <si>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</si>
  <si>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</si>
  <si>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</si>
  <si>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</si>
  <si>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</si>
  <si>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</si>
  <si>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</si>
  <si>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</si>
  <si>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</si>
  <si>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</si>
  <si>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</si>
  <si>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</si>
  <si>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</si>
  <si>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</si>
  <si>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</si>
  <si>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</si>
  <si>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</si>
  <si>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</si>
  <si>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</si>
  <si>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</si>
  <si>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</si>
  <si>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</si>
  <si>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</si>
  <si>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</si>
  <si>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</si>
  <si>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</si>
  <si>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</si>
  <si>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</si>
  <si>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</si>
  <si>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</si>
  <si>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</si>
  <si>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</si>
  <si>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</si>
  <si>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</si>
  <si>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</si>
  <si>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</si>
  <si>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</si>
  <si>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</si>
  <si>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</si>
  <si>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</si>
  <si>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</si>
  <si>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</si>
  <si>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</si>
  <si>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</si>
  <si>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</si>
  <si>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</si>
  <si>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</si>
  <si>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</si>
  <si>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</si>
  <si>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</si>
  <si>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</si>
  <si>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</si>
  <si>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</si>
  <si>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</si>
  <si>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</si>
  <si>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</si>
  <si>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</si>
  <si>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</si>
  <si>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</si>
  <si>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</si>
  <si>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</si>
  <si>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</si>
  <si>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</si>
  <si>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</si>
  <si>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</si>
  <si>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</si>
  <si>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</si>
  <si>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</si>
  <si>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</si>
  <si>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</si>
  <si>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</si>
  <si>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</si>
  <si>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</si>
  <si>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</si>
  <si>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</si>
  <si>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</si>
  <si>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</si>
  <si>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</si>
  <si>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</si>
  <si>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</si>
  <si>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</si>
  <si>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</si>
  <si>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</si>
  <si>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</si>
  <si>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</si>
  <si>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</si>
  <si>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</si>
  <si>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</si>
  <si>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</si>
  <si>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</si>
  <si>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</si>
  <si>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</si>
  <si>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</si>
  <si>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</si>
  <si>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</si>
  <si>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</si>
  <si>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</si>
  <si>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</si>
  <si>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</si>
  <si>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</si>
  <si>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</si>
  <si>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</si>
  <si>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</si>
  <si>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</si>
  <si>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</si>
  <si>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</si>
  <si>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</si>
  <si>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</si>
  <si>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</si>
  <si>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</si>
  <si>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</si>
  <si>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</si>
  <si>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</si>
  <si>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</si>
  <si>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</si>
  <si>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</si>
  <si>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</si>
  <si>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</si>
  <si>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</si>
  <si>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</si>
  <si>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</si>
  <si>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</si>
  <si>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</si>
  <si>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</si>
  <si>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</si>
  <si>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</si>
  <si>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</si>
  <si>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</si>
  <si>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</si>
  <si>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</si>
  <si>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</si>
  <si>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</si>
  <si>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</si>
  <si>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</si>
  <si>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</si>
  <si>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</si>
  <si>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</si>
  <si>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</si>
  <si>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</si>
  <si>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</si>
  <si>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</si>
  <si>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</si>
  <si>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</si>
  <si>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</si>
  <si>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</si>
  <si>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</si>
  <si>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</si>
  <si>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</si>
  <si>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</si>
  <si>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</si>
  <si>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</si>
  <si>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</si>
  <si>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</si>
  <si>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</si>
  <si>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</si>
  <si>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</si>
  <si>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</si>
  <si>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</si>
  <si>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</si>
  <si>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</si>
  <si>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</si>
  <si>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</si>
  <si>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</si>
  <si>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</si>
  <si>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</si>
  <si>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</si>
  <si>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</si>
  <si>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</si>
  <si>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</si>
  <si>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</si>
  <si>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</si>
  <si>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</si>
  <si>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</si>
  <si>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</si>
  <si>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</si>
  <si>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</si>
  <si>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</si>
  <si>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</si>
  <si>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</si>
  <si>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</si>
  <si>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</si>
  <si>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</si>
  <si>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</si>
  <si>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</si>
  <si>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</si>
  <si>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</si>
  <si>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</si>
  <si>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</si>
  <si>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</si>
  <si>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</si>
  <si>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</si>
  <si>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</si>
  <si>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</si>
  <si>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</si>
  <si>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</si>
  <si>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</si>
  <si>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</si>
  <si>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</si>
  <si>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</si>
  <si>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</si>
  <si>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</si>
  <si>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</si>
  <si>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</si>
  <si>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</si>
  <si>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</si>
  <si>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</si>
  <si>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</si>
  <si>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</si>
  <si>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</si>
  <si>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</si>
  <si>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</si>
  <si>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</si>
  <si>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</si>
  <si>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</si>
  <si>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</si>
  <si>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</si>
  <si>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</si>
  <si>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</si>
  <si>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</si>
  <si>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</si>
  <si>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</si>
  <si>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</si>
  <si>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</si>
  <si>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</si>
  <si>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</si>
  <si>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</si>
  <si>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</si>
  <si>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</si>
  <si>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</si>
  <si>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</si>
  <si>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</si>
  <si>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</si>
  <si>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</si>
  <si>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</si>
  <si>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</si>
  <si>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</si>
  <si>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</si>
  <si>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</si>
  <si>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</si>
  <si>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</si>
  <si>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</si>
  <si>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</si>
  <si>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</si>
  <si>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</si>
  <si>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</si>
  <si>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</si>
  <si>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</si>
  <si>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</si>
  <si>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</si>
  <si>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</si>
  <si>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</si>
  <si>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</si>
  <si>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</si>
  <si>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</si>
  <si>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</si>
  <si>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</si>
  <si>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</si>
  <si>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</si>
  <si>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</si>
  <si>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</si>
  <si>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</si>
  <si>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</si>
  <si>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</si>
  <si>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</si>
  <si>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</si>
  <si>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</si>
  <si>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</si>
  <si>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</si>
  <si>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</si>
  <si>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</si>
  <si>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</si>
  <si>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</si>
  <si>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</si>
  <si>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</si>
  <si>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</si>
  <si>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</si>
  <si>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</si>
  <si>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</si>
  <si>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</si>
  <si>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</si>
  <si>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</si>
  <si>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</si>
  <si>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</si>
  <si>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</si>
  <si>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</si>
  <si>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</si>
  <si>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</si>
  <si>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</si>
  <si>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</si>
  <si>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</si>
  <si>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</si>
  <si>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</si>
  <si>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</si>
  <si>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</si>
  <si>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</si>
  <si>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</si>
  <si>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</si>
  <si>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</si>
  <si>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</si>
  <si>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</si>
  <si>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</si>
  <si>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</si>
  <si>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</si>
  <si>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</si>
  <si>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</si>
  <si>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</si>
  <si>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</si>
  <si>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</si>
  <si>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</si>
  <si>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</si>
  <si>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</si>
  <si>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</si>
  <si>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</si>
  <si>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</si>
  <si>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</si>
  <si>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</si>
  <si>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</si>
  <si>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</si>
  <si>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</si>
  <si>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</si>
  <si>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</si>
  <si>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</si>
  <si>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</si>
  <si>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</si>
  <si>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</si>
  <si>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</si>
  <si>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</si>
  <si>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</si>
  <si>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</si>
  <si>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</si>
  <si>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</si>
  <si>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</si>
  <si>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</si>
  <si>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</si>
  <si>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</si>
  <si>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</si>
  <si>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</si>
  <si>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</si>
  <si>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</si>
  <si>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</si>
  <si>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</si>
  <si>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</si>
  <si>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</si>
  <si>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</si>
  <si>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</si>
  <si>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</si>
  <si>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</si>
  <si>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</si>
  <si>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</si>
  <si>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</si>
  <si>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</si>
  <si>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</si>
  <si>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</si>
  <si>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</si>
  <si>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</si>
  <si>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</si>
  <si>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</si>
  <si>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</si>
  <si>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</si>
  <si>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</si>
  <si>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</si>
  <si>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</si>
  <si>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</si>
  <si>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</si>
  <si>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</si>
  <si>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</si>
  <si>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</si>
  <si>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</si>
  <si>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</si>
  <si>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</si>
  <si>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</si>
  <si>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</si>
  <si>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</si>
  <si>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</si>
  <si>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</si>
  <si>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</si>
  <si>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</si>
  <si>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</si>
  <si>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</si>
  <si>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</si>
  <si>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</si>
  <si>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</si>
  <si>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</si>
  <si>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</si>
  <si>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</si>
  <si>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</si>
  <si>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</si>
  <si>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</si>
  <si>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</si>
  <si>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</si>
  <si>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</si>
  <si>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</si>
  <si>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</si>
  <si>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</si>
  <si>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</si>
  <si>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</si>
  <si>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</si>
  <si>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</si>
  <si>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</si>
  <si>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</si>
  <si>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</si>
  <si>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</si>
  <si>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</si>
  <si>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</si>
  <si>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</si>
  <si>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</si>
  <si>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</si>
  <si>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</si>
  <si>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</si>
  <si>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</si>
  <si>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</si>
  <si>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</si>
  <si>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</si>
  <si>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</si>
  <si>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</si>
  <si>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</si>
  <si>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</si>
  <si>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</si>
  <si>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</si>
  <si>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</si>
  <si>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</si>
  <si>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</si>
  <si>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</si>
  <si>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</si>
  <si>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</si>
  <si>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</si>
  <si>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</si>
  <si>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</si>
  <si>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</si>
  <si>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</si>
  <si>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</si>
  <si>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</si>
  <si>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</si>
  <si>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</si>
  <si>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</si>
  <si>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</si>
  <si>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</si>
  <si>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</si>
  <si>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</si>
  <si>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</si>
  <si>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</si>
  <si>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</si>
  <si>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</si>
  <si>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</si>
  <si>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</si>
  <si>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</si>
  <si>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</si>
  <si>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</si>
  <si>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</si>
  <si>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</si>
  <si>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</si>
  <si>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</si>
  <si>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</si>
  <si>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</si>
  <si>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</si>
  <si>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</si>
  <si>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</si>
  <si>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</si>
  <si>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</si>
  <si>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</si>
  <si>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</si>
  <si>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</si>
  <si>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</si>
  <si>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</si>
  <si>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</si>
  <si>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</si>
  <si>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</si>
  <si>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</si>
  <si>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</si>
  <si>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</si>
  <si>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</si>
  <si>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</si>
  <si>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</si>
  <si>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</si>
  <si>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</si>
  <si>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</si>
  <si>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</si>
  <si>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</si>
  <si>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</si>
  <si>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</si>
  <si>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</si>
  <si>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</si>
  <si>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</si>
  <si>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</si>
  <si>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</si>
  <si>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</si>
  <si>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</si>
  <si>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</si>
  <si>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</si>
  <si>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</si>
  <si>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</si>
  <si>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</si>
  <si>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</si>
  <si>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</si>
  <si>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</si>
  <si>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</si>
  <si>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</si>
  <si>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</si>
  <si>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</si>
  <si>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</si>
  <si>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</si>
  <si>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</si>
  <si>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</si>
  <si>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</si>
  <si>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</si>
  <si>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</si>
  <si>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</si>
  <si>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</si>
  <si>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</si>
  <si>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</si>
  <si>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</si>
  <si>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</si>
  <si>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</si>
  <si>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</si>
  <si>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</si>
  <si>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</si>
  <si>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</si>
  <si>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</si>
  <si>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</si>
  <si>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</si>
  <si>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</si>
  <si>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</si>
  <si>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</si>
  <si>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</si>
  <si>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</si>
  <si>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</si>
  <si>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</si>
  <si>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</si>
  <si>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</si>
  <si>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</si>
  <si>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</si>
  <si>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</si>
  <si>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</si>
  <si>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</si>
  <si>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</si>
  <si>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</si>
  <si>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</si>
  <si>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</si>
  <si>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</si>
  <si>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</si>
  <si>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</si>
  <si>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</si>
  <si>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</si>
  <si>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</si>
  <si>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</si>
  <si>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</si>
  <si>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</si>
  <si>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</si>
  <si>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</si>
  <si>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</si>
  <si>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</si>
  <si>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</si>
  <si>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</si>
  <si>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</si>
  <si>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</si>
  <si>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</si>
  <si>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</si>
  <si>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</si>
  <si>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</si>
  <si>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</si>
  <si>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</si>
  <si>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</si>
  <si>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</si>
  <si>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</si>
  <si>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</si>
  <si>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</si>
  <si>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</si>
  <si>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</si>
  <si>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</si>
  <si>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</si>
  <si>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</si>
  <si>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</si>
  <si>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</si>
  <si>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</si>
  <si>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</si>
  <si>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</si>
  <si>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</si>
  <si>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</si>
  <si>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</si>
  <si>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</si>
  <si>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</si>
  <si>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</si>
  <si>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</si>
  <si>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</si>
  <si>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</si>
  <si>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</si>
  <si>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</si>
  <si>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</si>
  <si>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</si>
  <si>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</si>
  <si>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</si>
  <si>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</si>
  <si>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</si>
  <si>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</si>
  <si>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</si>
  <si>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</si>
  <si>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</si>
  <si>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</si>
  <si>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</si>
  <si>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</si>
  <si>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</si>
  <si>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</si>
  <si>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</si>
  <si>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</si>
  <si>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</si>
  <si>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</si>
  <si>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</si>
  <si>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</si>
  <si>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</si>
  <si>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</si>
  <si>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</si>
  <si>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</si>
  <si>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</si>
  <si>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</si>
  <si>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</si>
  <si>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</si>
  <si>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</si>
  <si>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</si>
  <si>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</si>
  <si>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</si>
  <si>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</si>
  <si>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</si>
  <si>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</si>
  <si>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</si>
  <si>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</si>
  <si>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</si>
  <si>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</si>
  <si>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</si>
  <si>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</si>
  <si>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</si>
  <si>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</si>
  <si>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</si>
  <si>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</si>
  <si>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</si>
  <si>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</si>
  <si>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</si>
  <si>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</si>
  <si>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</si>
  <si>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</si>
  <si>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</si>
  <si>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</si>
  <si>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</si>
  <si>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</si>
  <si>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</si>
  <si>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</si>
  <si>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</si>
  <si>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</si>
  <si>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</si>
  <si>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</si>
  <si>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</si>
  <si>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</si>
  <si>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</si>
  <si>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</si>
  <si>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</si>
  <si>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</si>
  <si>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</si>
  <si>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</si>
  <si>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</si>
  <si>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</si>
  <si>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</si>
  <si>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</si>
  <si>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</si>
  <si>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</si>
  <si>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</si>
  <si>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</si>
  <si>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</si>
  <si>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</si>
  <si>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</si>
  <si>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</si>
  <si>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</si>
  <si>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</si>
  <si>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</si>
  <si>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</si>
  <si>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</si>
  <si>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</si>
  <si>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</si>
  <si>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</si>
  <si>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</si>
  <si>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</si>
  <si>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</si>
  <si>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</si>
  <si>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</si>
  <si>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</si>
  <si>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</si>
  <si>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</si>
  <si>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</si>
  <si>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</si>
  <si>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</si>
  <si>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</si>
  <si>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</si>
  <si>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</si>
  <si>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</si>
  <si>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</si>
  <si>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</si>
  <si>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</si>
  <si>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</si>
  <si>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</si>
  <si>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</si>
  <si>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</si>
  <si>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</si>
  <si>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</si>
  <si>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</si>
  <si>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</si>
  <si>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</si>
  <si>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</si>
  <si>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</si>
  <si>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</si>
  <si>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</si>
  <si>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</si>
  <si>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</si>
  <si>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</si>
  <si>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</si>
  <si>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</si>
  <si>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</si>
  <si>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</si>
  <si>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</si>
  <si>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</si>
  <si>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</si>
  <si>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</si>
  <si>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</si>
  <si>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</si>
  <si>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</si>
  <si>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</si>
  <si>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</si>
  <si>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</si>
  <si>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</si>
  <si>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</si>
  <si>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</si>
  <si>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</si>
  <si>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</si>
  <si>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</si>
  <si>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</si>
  <si>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</si>
  <si>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</si>
  <si>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</si>
  <si>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</si>
  <si>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</si>
  <si>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</si>
  <si>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</si>
  <si>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</si>
  <si>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</si>
  <si>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</si>
  <si>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</si>
  <si>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</si>
  <si>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</si>
  <si>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</si>
  <si>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</si>
  <si>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</si>
  <si>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</si>
  <si>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</si>
  <si>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</si>
  <si>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</si>
  <si>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</si>
  <si>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</si>
  <si>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</si>
  <si>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</si>
  <si>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</si>
  <si>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</si>
  <si>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</si>
  <si>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</si>
  <si>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</si>
  <si>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</si>
  <si>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</si>
  <si>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</si>
  <si>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</si>
  <si>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</si>
  <si>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</si>
  <si>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</si>
  <si>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</si>
  <si>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</si>
  <si>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</si>
  <si>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</si>
  <si>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</si>
  <si>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</si>
  <si>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</si>
  <si>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</si>
  <si>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</si>
  <si>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</si>
  <si>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</si>
  <si>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</si>
  <si>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</si>
  <si>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</si>
  <si>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</si>
  <si>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</si>
  <si>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</si>
  <si>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</si>
  <si>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</si>
  <si>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</si>
  <si>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</si>
  <si>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</si>
  <si>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</si>
  <si>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</si>
  <si>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</si>
  <si>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</si>
  <si>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</si>
  <si>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</si>
  <si>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</si>
  <si>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</si>
  <si>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</si>
  <si>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</si>
  <si>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</si>
  <si>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</si>
  <si>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</si>
  <si>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</si>
  <si>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</si>
  <si>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</si>
  <si>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</si>
  <si>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</si>
  <si>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</si>
  <si>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</si>
  <si>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</si>
  <si>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</si>
  <si>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</si>
  <si>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</si>
  <si>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</si>
  <si>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</si>
  <si>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</si>
  <si>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</si>
  <si>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</si>
  <si>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</si>
  <si>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</si>
  <si>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</si>
  <si>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</si>
  <si>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</si>
  <si>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</si>
  <si>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</si>
  <si>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</si>
  <si>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</si>
  <si>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</si>
  <si>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</si>
  <si>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</si>
  <si>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</si>
  <si>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</si>
  <si>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</si>
  <si>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</si>
  <si>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</si>
  <si>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</si>
  <si>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</si>
  <si>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</si>
  <si>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</si>
  <si>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</si>
  <si>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</si>
  <si>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</si>
  <si>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</si>
  <si>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</si>
  <si>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</si>
  <si>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</si>
  <si>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</si>
  <si>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</si>
  <si>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</si>
  <si>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</si>
  <si>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</si>
  <si>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</si>
  <si>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</si>
  <si>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</si>
  <si>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</si>
  <si>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</si>
  <si>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</si>
  <si>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</si>
  <si>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</si>
  <si>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</si>
  <si>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</si>
  <si>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</si>
  <si>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</si>
  <si>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</si>
  <si>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</si>
  <si>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</si>
  <si>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</si>
  <si>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</si>
  <si>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</si>
  <si>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</si>
  <si>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</si>
  <si>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</si>
  <si>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</si>
  <si>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</si>
  <si>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</si>
  <si>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</si>
  <si>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</si>
  <si>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</si>
  <si>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</si>
  <si>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</si>
  <si>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</si>
  <si>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</si>
  <si>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</si>
  <si>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</si>
  <si>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</si>
  <si>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</si>
  <si>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</si>
  <si>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</si>
  <si>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</si>
  <si>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</si>
  <si>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</si>
  <si>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</si>
  <si>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</si>
  <si>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</si>
  <si>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</si>
  <si>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</si>
  <si>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</si>
  <si>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</si>
  <si>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</si>
  <si>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</si>
  <si>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</si>
  <si>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</si>
  <si>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</si>
  <si>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</si>
  <si>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</si>
  <si>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</si>
  <si>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</si>
  <si>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</si>
  <si>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</si>
  <si>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</si>
  <si>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</si>
  <si>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</si>
  <si>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</si>
  <si>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</si>
  <si>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</si>
  <si>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</si>
  <si>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</si>
  <si>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</si>
  <si>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</si>
  <si>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</si>
  <si>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</si>
  <si>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</si>
  <si>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</si>
  <si>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</si>
  <si>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</si>
  <si>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</si>
  <si>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</si>
  <si>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</si>
  <si>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</si>
  <si>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</si>
  <si>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</si>
  <si>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</si>
  <si>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</si>
  <si>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</si>
  <si>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</si>
  <si>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</si>
  <si>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</si>
  <si>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</si>
  <si>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</si>
  <si>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</si>
  <si>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</si>
  <si>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</si>
  <si>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</si>
  <si>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</si>
  <si>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</si>
  <si>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</si>
  <si>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</si>
  <si>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</si>
  <si>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</si>
  <si>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</si>
  <si>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</si>
  <si>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</si>
  <si>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</si>
  <si>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</si>
  <si>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</si>
  <si>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</si>
  <si>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</si>
  <si>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</si>
  <si>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</si>
  <si>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</si>
  <si>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</si>
  <si>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</si>
  <si>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</si>
  <si>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</si>
  <si>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</si>
  <si>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</si>
  <si>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</si>
  <si>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</si>
  <si>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</si>
  <si>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</si>
  <si>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</si>
  <si>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</si>
  <si>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</si>
  <si>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</si>
  <si>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</si>
  <si>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</si>
  <si>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</si>
  <si>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</si>
  <si>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</si>
  <si>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</si>
  <si>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</si>
  <si>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</si>
  <si>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</si>
  <si>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</si>
  <si>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</si>
  <si>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</si>
  <si>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</si>
  <si>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</si>
  <si>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</si>
  <si>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</si>
  <si>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</si>
  <si>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</si>
  <si>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</si>
  <si>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</si>
  <si>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</si>
  <si>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</si>
  <si>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</si>
  <si>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</si>
  <si>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</si>
  <si>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</si>
  <si>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</si>
  <si>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</si>
  <si>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</si>
  <si>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</si>
  <si>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</si>
  <si>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</si>
  <si>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</si>
  <si>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</si>
  <si>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</si>
  <si>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</si>
  <si>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</si>
  <si>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</si>
  <si>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</si>
  <si>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</si>
  <si>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</si>
  <si>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</si>
  <si>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</si>
  <si>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</si>
  <si>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</si>
  <si>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</si>
  <si>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</si>
  <si>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</si>
  <si>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</si>
  <si>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</si>
  <si>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</si>
  <si>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</si>
  <si>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</si>
  <si>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</si>
  <si>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</si>
  <si>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</si>
  <si>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</si>
  <si>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</si>
  <si>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</si>
  <si>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</si>
  <si>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</si>
  <si>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</si>
  <si>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</si>
  <si>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</si>
  <si>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</si>
  <si>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</si>
  <si>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</si>
  <si>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</si>
  <si>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</si>
  <si>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</si>
  <si>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</si>
  <si>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</si>
  <si>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</si>
  <si>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</si>
  <si>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</si>
  <si>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</si>
  <si>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</si>
  <si>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</si>
  <si>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</si>
  <si>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</si>
  <si>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</si>
  <si>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</si>
  <si>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</si>
  <si>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</si>
  <si>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</si>
  <si>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</si>
  <si>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</si>
  <si>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</si>
  <si>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</si>
  <si>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</si>
  <si>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</si>
  <si>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</si>
  <si>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</si>
  <si>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</si>
  <si>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</si>
  <si>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</si>
  <si>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</si>
  <si>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</si>
  <si>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</si>
  <si>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</si>
  <si>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</si>
  <si>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</si>
  <si>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</si>
  <si>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</si>
  <si>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</si>
  <si>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</si>
  <si>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</si>
  <si>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</si>
  <si>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</si>
  <si>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</si>
  <si>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</si>
  <si>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</si>
  <si>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</si>
  <si>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</si>
  <si>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</si>
  <si>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</si>
  <si>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</si>
  <si>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</si>
  <si>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</si>
  <si>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</si>
  <si>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</si>
  <si>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</si>
  <si>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</si>
  <si>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</si>
  <si>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</si>
  <si>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</si>
  <si>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</si>
  <si>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</si>
  <si>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</si>
  <si>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</si>
  <si>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</si>
  <si>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</si>
  <si>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</si>
  <si>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</si>
  <si>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</si>
  <si>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</si>
  <si>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</si>
  <si>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</si>
  <si>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</si>
  <si>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</si>
  <si>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</si>
  <si>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</si>
  <si>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</si>
  <si>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</si>
  <si>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</si>
  <si>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</si>
  <si>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</si>
  <si>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</si>
  <si>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</si>
  <si>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</si>
  <si>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</si>
  <si>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</si>
  <si>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</si>
  <si>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</si>
  <si>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</si>
  <si>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</si>
  <si>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</si>
  <si>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</si>
  <si>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</si>
  <si>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</si>
  <si>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</si>
  <si>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</si>
  <si>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</si>
  <si>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</si>
  <si>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</si>
  <si>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</si>
  <si>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</si>
  <si>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</si>
  <si>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</si>
  <si>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</si>
  <si>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</si>
  <si>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</si>
  <si>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</si>
  <si>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</si>
  <si>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</si>
  <si>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</si>
  <si>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</si>
  <si>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</si>
  <si>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</si>
  <si>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</si>
  <si>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</si>
  <si>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</si>
  <si>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</si>
  <si>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</si>
  <si>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</si>
  <si>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</si>
  <si>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</si>
  <si>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</si>
  <si>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</si>
  <si>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</si>
  <si>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</si>
  <si>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</si>
  <si>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</si>
  <si>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</si>
  <si>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</si>
  <si>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</si>
  <si>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</si>
  <si>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</si>
  <si>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</si>
  <si>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</si>
  <si>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</si>
  <si>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</si>
  <si>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</si>
  <si>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</si>
  <si>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</si>
  <si>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</si>
  <si>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</si>
  <si>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</si>
  <si>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</si>
  <si>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</si>
  <si>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</si>
  <si>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</si>
  <si>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</si>
  <si>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</si>
  <si>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</si>
  <si>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</si>
  <si>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</si>
  <si>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</si>
  <si>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</si>
  <si>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</si>
  <si>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</si>
  <si>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</si>
  <si>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</si>
  <si>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</si>
  <si>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</si>
  <si>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</si>
  <si>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</si>
  <si>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</si>
  <si>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</si>
  <si>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</si>
  <si>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</si>
  <si>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</si>
  <si>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</si>
  <si>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</si>
  <si>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</si>
  <si>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</si>
  <si>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</si>
  <si>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</si>
  <si>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</si>
  <si>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</si>
  <si>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</si>
  <si>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</si>
  <si>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</si>
  <si>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</si>
  <si>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</si>
  <si>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</si>
  <si>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</si>
  <si>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</si>
  <si>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</si>
  <si>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</si>
  <si>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</si>
  <si>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</si>
  <si>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</si>
  <si>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</si>
  <si>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</si>
  <si>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</si>
  <si>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</si>
  <si>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</si>
  <si>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</si>
  <si>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</si>
  <si>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</si>
  <si>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</si>
  <si>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</si>
  <si>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</si>
  <si>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</si>
  <si>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</si>
  <si>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</si>
  <si>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</si>
  <si>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</si>
  <si>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</si>
  <si>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</si>
  <si>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</si>
  <si>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</si>
  <si>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</si>
  <si>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</si>
  <si>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</si>
  <si>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</si>
  <si>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</si>
  <si>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</si>
  <si>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</si>
  <si>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</si>
  <si>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</si>
  <si>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</si>
  <si>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</si>
  <si>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</si>
  <si>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</si>
  <si>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</si>
  <si>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</si>
  <si>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</si>
  <si>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</si>
  <si>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</si>
  <si>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</si>
  <si>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</si>
  <si>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</si>
  <si>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</si>
  <si>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</si>
  <si>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</si>
  <si>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</si>
  <si>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</si>
  <si>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</si>
  <si>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</si>
  <si>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</si>
  <si>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</si>
  <si>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</si>
  <si>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</si>
  <si>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</si>
  <si>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</si>
  <si>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</si>
  <si>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</si>
  <si>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</si>
  <si>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</si>
  <si>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</si>
  <si>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</si>
  <si>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</si>
  <si>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</si>
  <si>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</si>
  <si>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</si>
  <si>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</si>
  <si>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</si>
  <si>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</si>
  <si>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</si>
  <si>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</si>
  <si>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</si>
  <si>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</si>
  <si>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</si>
  <si>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</si>
  <si>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</si>
  <si>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</si>
  <si>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</si>
  <si>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</si>
  <si>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</si>
  <si>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</si>
  <si>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</si>
  <si>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</si>
  <si>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</si>
  <si>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</si>
  <si>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</si>
  <si>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</si>
  <si>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</si>
  <si>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</si>
  <si>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</si>
  <si>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</si>
  <si>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</si>
  <si>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</si>
  <si>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</si>
  <si>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</si>
  <si>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</si>
  <si>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</si>
  <si>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</si>
  <si>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</si>
  <si>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</si>
  <si>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</si>
  <si>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</si>
  <si>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</si>
  <si>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</si>
  <si>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</si>
  <si>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</si>
  <si>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</si>
  <si>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</si>
  <si>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</si>
  <si>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</si>
  <si>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</si>
  <si>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</si>
  <si>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</si>
  <si>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</si>
  <si>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</si>
  <si>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</si>
  <si>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</si>
  <si>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</si>
  <si>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</si>
  <si>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</si>
  <si>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</si>
  <si>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</si>
  <si>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</si>
  <si>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</si>
  <si>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</si>
  <si>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</si>
  <si>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</si>
  <si>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</si>
  <si>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</si>
  <si>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</si>
  <si>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</si>
  <si>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</si>
  <si>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</si>
  <si>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</si>
  <si>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</si>
  <si>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</si>
  <si>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</si>
  <si>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</si>
  <si>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</si>
  <si>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</si>
  <si>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</si>
  <si>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</si>
  <si>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</si>
  <si>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</si>
  <si>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</si>
  <si>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</si>
  <si>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</si>
  <si>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</si>
  <si>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</si>
  <si>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</si>
  <si>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</si>
  <si>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</si>
  <si>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</si>
  <si>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</si>
  <si>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</si>
  <si>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</si>
  <si>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</si>
  <si>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</si>
  <si>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</si>
  <si>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</si>
  <si>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</si>
  <si>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</si>
  <si>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</si>
  <si>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</si>
  <si>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</si>
  <si>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</si>
  <si>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</si>
  <si>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</si>
  <si>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</si>
  <si>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</si>
  <si>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</si>
  <si>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</si>
  <si>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</si>
  <si>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</si>
  <si>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</si>
  <si>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</si>
  <si>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</si>
  <si>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</si>
  <si>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</si>
  <si>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</si>
  <si>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</si>
  <si>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</si>
  <si>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</si>
  <si>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</si>
  <si>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</si>
  <si>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</si>
  <si>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</si>
  <si>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</si>
  <si>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</si>
  <si>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</si>
  <si>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</si>
  <si>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</si>
  <si>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</si>
  <si>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</si>
  <si>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</si>
  <si>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</si>
  <si>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</si>
  <si>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</si>
  <si>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</si>
  <si>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</si>
  <si>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</si>
  <si>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</si>
  <si>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</si>
  <si>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</si>
  <si>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</si>
  <si>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</si>
  <si>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</si>
  <si>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</si>
  <si>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</si>
  <si>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</si>
  <si>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</si>
  <si>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</si>
  <si>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</si>
  <si>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</si>
  <si>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</si>
  <si>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</si>
  <si>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</si>
  <si>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</si>
  <si>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</si>
  <si>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</si>
  <si>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</si>
  <si>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</si>
  <si>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</si>
  <si>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</si>
  <si>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</si>
  <si>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</si>
  <si>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</si>
  <si>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</si>
  <si>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</si>
  <si>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</si>
  <si>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</si>
  <si>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</si>
  <si>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</si>
  <si>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</si>
  <si>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</si>
  <si>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</si>
  <si>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</si>
  <si>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</si>
  <si>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</si>
  <si>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</si>
  <si>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</si>
  <si>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</si>
  <si>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</si>
  <si>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</si>
  <si>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</si>
  <si>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</si>
  <si>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</si>
  <si>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</si>
  <si>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</si>
  <si>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</si>
  <si>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</si>
  <si>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</si>
  <si>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</si>
  <si>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</si>
  <si>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</si>
  <si>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</si>
  <si>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</si>
  <si>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</si>
  <si>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</si>
  <si>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</si>
  <si>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</si>
  <si>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</si>
  <si>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</si>
  <si>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</si>
  <si>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</si>
  <si>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</si>
  <si>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</si>
  <si>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</si>
  <si>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</si>
  <si>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</si>
  <si>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</si>
  <si>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</si>
  <si>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</si>
  <si>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</si>
  <si>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</si>
  <si>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</si>
  <si>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</si>
  <si>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</si>
  <si>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</si>
  <si>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</si>
  <si>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</si>
  <si>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</si>
  <si>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</si>
  <si>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</si>
  <si>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</si>
  <si>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</si>
  <si>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</si>
  <si>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</si>
  <si>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</si>
  <si>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</si>
  <si>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</si>
  <si>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</si>
  <si>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</si>
  <si>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</si>
  <si>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</si>
  <si>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</si>
  <si>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</si>
  <si>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</si>
  <si>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</si>
  <si>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</si>
  <si>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</si>
  <si>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</si>
  <si>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</si>
  <si>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</si>
  <si>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</si>
  <si>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</si>
  <si>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</si>
  <si>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</si>
  <si>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</si>
  <si>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</si>
  <si>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</si>
  <si>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</si>
  <si>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</si>
  <si>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</si>
  <si>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</si>
  <si>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</si>
  <si>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</si>
  <si>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</si>
  <si>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</si>
  <si>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</si>
  <si>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</si>
  <si>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</si>
  <si>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</si>
  <si>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</si>
  <si>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</si>
  <si>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</si>
  <si>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</si>
  <si>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</si>
  <si>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</si>
  <si>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</si>
  <si>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</si>
  <si>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</si>
  <si>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</si>
  <si>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</si>
  <si>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</si>
  <si>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</si>
  <si>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</si>
  <si>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</si>
  <si>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</si>
  <si>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</si>
  <si>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</si>
  <si>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</si>
  <si>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</si>
  <si>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</si>
  <si>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</si>
  <si>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</si>
  <si>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</si>
  <si>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</si>
  <si>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</si>
  <si>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</si>
  <si>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</si>
  <si>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</si>
  <si>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</si>
  <si>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</si>
  <si>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</si>
  <si>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</si>
  <si>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</si>
  <si>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</si>
  <si>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</si>
  <si>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</si>
  <si>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</si>
  <si>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</si>
  <si>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</si>
  <si>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</si>
  <si>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</si>
  <si>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</si>
  <si>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</si>
  <si>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</si>
  <si>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</si>
  <si>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</si>
  <si>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</si>
  <si>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</si>
  <si>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</si>
  <si>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</si>
  <si>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</si>
  <si>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</si>
  <si>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</si>
  <si>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</si>
  <si>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</si>
  <si>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</si>
  <si>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</si>
  <si>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</si>
  <si>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</si>
  <si>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</si>
  <si>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</si>
  <si>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</si>
  <si>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</si>
  <si>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</si>
  <si>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</si>
  <si>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</si>
  <si>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</si>
  <si>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</si>
  <si>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</si>
  <si>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</si>
  <si>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</si>
  <si>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</si>
  <si>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</si>
  <si>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</si>
  <si>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</si>
  <si>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</si>
  <si>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</si>
  <si>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</si>
  <si>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</si>
  <si>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</si>
  <si>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</si>
  <si>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</si>
  <si>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</si>
  <si>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</si>
  <si>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</si>
  <si>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</si>
  <si>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</si>
  <si>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</si>
  <si>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</si>
  <si>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</si>
  <si>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</si>
  <si>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</si>
  <si>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</si>
  <si>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</si>
  <si>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</si>
  <si>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</si>
  <si>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</si>
  <si>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</si>
  <si>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</si>
  <si>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</si>
  <si>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</si>
  <si>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</si>
  <si>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</si>
  <si>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</si>
  <si>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</si>
  <si>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</si>
  <si>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</si>
  <si>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</si>
  <si>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</si>
  <si>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</si>
  <si>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</si>
  <si>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</si>
  <si>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</si>
  <si>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</si>
  <si>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</si>
  <si>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</si>
  <si>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</si>
  <si>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</si>
  <si>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</si>
  <si>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</si>
  <si>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</si>
  <si>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</si>
  <si>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</si>
  <si>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</si>
  <si>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</si>
  <si>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</si>
  <si>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</si>
  <si>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</si>
  <si>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</si>
  <si>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</si>
  <si>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</si>
  <si>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</si>
  <si>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</si>
  <si>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</si>
  <si>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</si>
  <si>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</si>
  <si>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</si>
  <si>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</si>
  <si>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</si>
  <si>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</si>
  <si>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</si>
  <si>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</si>
  <si>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</si>
  <si>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</si>
  <si>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</si>
  <si>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</si>
  <si>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</si>
  <si>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</si>
  <si>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</si>
  <si>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</si>
  <si>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</si>
  <si>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</si>
  <si>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</si>
  <si>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</si>
  <si>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</si>
  <si>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</si>
  <si>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</si>
  <si>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</si>
  <si>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</si>
  <si>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</si>
  <si>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</si>
  <si>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</si>
  <si>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</si>
  <si>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</si>
  <si>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</si>
  <si>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</si>
  <si>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</si>
  <si>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</si>
  <si>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</si>
  <si>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</si>
  <si>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</si>
  <si>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</si>
  <si>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</si>
  <si>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</si>
  <si>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</si>
  <si>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</si>
  <si>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</si>
  <si>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</si>
  <si>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</si>
  <si>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</si>
  <si>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</si>
  <si>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</si>
  <si>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</si>
  <si>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</si>
  <si>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</si>
  <si>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</si>
  <si>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</si>
  <si>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</si>
  <si>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</si>
  <si>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</si>
  <si>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</si>
  <si>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</si>
  <si>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</si>
  <si>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</si>
  <si>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</si>
  <si>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</si>
  <si>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</si>
  <si>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</si>
  <si>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</si>
  <si>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</si>
  <si>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</si>
  <si>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</si>
  <si>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</si>
  <si>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</si>
  <si>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</si>
  <si>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</si>
  <si>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</si>
  <si>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</si>
  <si>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</si>
  <si>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</si>
  <si>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</si>
  <si>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</si>
  <si>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</si>
  <si>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</si>
  <si>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</si>
  <si>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</si>
  <si>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</si>
  <si>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</si>
  <si>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</si>
  <si>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</si>
  <si>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</si>
  <si>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</si>
  <si>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</si>
  <si>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</si>
  <si>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</si>
  <si>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</si>
  <si>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</si>
  <si>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</si>
  <si>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</si>
  <si>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</si>
  <si>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</si>
  <si>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</si>
  <si>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</si>
  <si>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</si>
  <si>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</si>
  <si>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</si>
  <si>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</si>
  <si>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</si>
  <si>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</si>
  <si>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</si>
  <si>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</si>
  <si>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</si>
  <si>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</si>
  <si>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</si>
  <si>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</si>
  <si>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</si>
  <si>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</si>
  <si>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</si>
  <si>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</si>
  <si>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</si>
  <si>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</si>
  <si>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</si>
  <si>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</si>
  <si>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</si>
  <si>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</si>
  <si>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</si>
  <si>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</si>
  <si>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</si>
  <si>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</si>
  <si>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</si>
  <si>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</si>
  <si>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</si>
  <si>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</si>
  <si>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</si>
  <si>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</si>
  <si>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</si>
  <si>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</si>
  <si>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</si>
  <si>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</si>
  <si>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</si>
  <si>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</si>
  <si>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</si>
  <si>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</si>
  <si>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</si>
  <si>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</si>
  <si>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</si>
  <si>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</si>
  <si>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</si>
  <si>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</si>
  <si>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</si>
  <si>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</si>
  <si>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</si>
  <si>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</si>
  <si>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</si>
  <si>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</si>
  <si>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</si>
  <si>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</si>
  <si>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</si>
  <si>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</si>
  <si>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</si>
  <si>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</si>
  <si>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</si>
  <si>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</si>
  <si>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</si>
  <si>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</si>
  <si>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</si>
  <si>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</si>
  <si>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</si>
  <si>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</si>
  <si>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</si>
  <si>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</si>
  <si>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</si>
  <si>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</si>
  <si>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</si>
  <si>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</si>
  <si>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</si>
  <si>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</si>
  <si>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</si>
  <si>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</si>
  <si>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</si>
  <si>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</si>
  <si>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</si>
  <si>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</si>
  <si>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</si>
  <si>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</si>
  <si>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</si>
  <si>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</si>
  <si>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</si>
  <si>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</si>
  <si>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</si>
  <si>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</si>
  <si>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</si>
  <si>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</si>
  <si>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</si>
  <si>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</si>
  <si>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</si>
  <si>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</si>
  <si>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</si>
  <si>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</si>
  <si>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</si>
  <si>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</si>
  <si>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</si>
  <si>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</si>
  <si>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</si>
  <si>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</si>
  <si>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</si>
  <si>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</si>
  <si>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</si>
  <si>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</si>
  <si>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</si>
  <si>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</si>
  <si>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</si>
  <si>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</si>
  <si>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</si>
  <si>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</si>
  <si>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</si>
  <si>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</si>
  <si>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</si>
  <si>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</si>
  <si>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</si>
  <si>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</si>
  <si>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</si>
  <si>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</si>
  <si>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</si>
  <si>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</si>
  <si>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</si>
  <si>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</si>
  <si>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</si>
  <si>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</si>
  <si>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</si>
  <si>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</si>
  <si>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</si>
  <si>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</si>
  <si>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</si>
  <si>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</si>
  <si>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</si>
  <si>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</si>
  <si>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</si>
  <si>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</si>
  <si>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</si>
  <si>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</si>
  <si>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</si>
  <si>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</si>
  <si>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</si>
  <si>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</si>
  <si>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</si>
  <si>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</si>
  <si>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</si>
  <si>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</si>
  <si>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</si>
  <si>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</si>
  <si>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</si>
  <si>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</si>
  <si>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</si>
  <si>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</si>
  <si>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</si>
  <si>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</si>
  <si>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</si>
  <si>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</si>
  <si>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</si>
  <si>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</si>
  <si>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</si>
  <si>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</si>
  <si>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</si>
  <si>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</si>
  <si>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</si>
  <si>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</si>
  <si>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</si>
  <si>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</si>
  <si>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</si>
  <si>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</si>
  <si>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</si>
  <si>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</si>
  <si>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</si>
  <si>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</si>
  <si>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</si>
  <si>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</si>
  <si>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</si>
  <si>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</si>
  <si>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</si>
  <si>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</si>
  <si>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</si>
  <si>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</si>
  <si>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</si>
  <si>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</si>
  <si>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</si>
  <si>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</si>
  <si>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</si>
  <si>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</si>
  <si>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</si>
  <si>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</si>
  <si>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</si>
  <si>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</si>
  <si>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</si>
  <si>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</si>
  <si>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</si>
  <si>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</si>
  <si>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</si>
  <si>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</si>
  <si>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</si>
  <si>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</si>
  <si>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</si>
  <si>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</si>
  <si>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</si>
  <si>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</si>
  <si>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</si>
  <si>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</si>
  <si>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</si>
  <si>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</si>
  <si>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</si>
  <si>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</si>
  <si>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</si>
  <si>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</si>
  <si>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</si>
  <si>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</si>
  <si>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</si>
  <si>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</si>
  <si>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</si>
  <si>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</si>
  <si>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</si>
  <si>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</si>
  <si>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</si>
  <si>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</si>
  <si>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</si>
  <si>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</si>
  <si>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</si>
  <si>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</si>
  <si>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</si>
  <si>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</si>
  <si>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</si>
  <si>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</si>
  <si>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</si>
  <si>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</si>
  <si>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</si>
  <si>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</si>
  <si>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</si>
  <si>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</si>
  <si>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</si>
  <si>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</si>
  <si>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</si>
  <si>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</si>
  <si>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</si>
  <si>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</si>
  <si>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</si>
  <si>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</si>
  <si>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</si>
  <si>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</si>
  <si>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</si>
  <si>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</si>
  <si>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</si>
  <si>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</si>
  <si>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</si>
  <si>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</si>
  <si>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</si>
  <si>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</si>
  <si>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</si>
  <si>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</si>
  <si>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</si>
  <si>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</si>
  <si>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</si>
  <si>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</si>
  <si>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</si>
  <si>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</si>
  <si>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</si>
  <si>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</si>
  <si>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</si>
  <si>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</si>
  <si>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</si>
  <si>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</si>
  <si>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</si>
  <si>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</si>
  <si>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</si>
  <si>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</si>
  <si>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</si>
  <si>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</si>
  <si>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</si>
  <si>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</si>
  <si>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</si>
  <si>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</si>
  <si>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</si>
  <si>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</si>
  <si>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</si>
  <si>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</si>
  <si>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</si>
  <si>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</si>
  <si>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</si>
  <si>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</si>
  <si>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</si>
  <si>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</si>
  <si>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</si>
  <si>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</si>
  <si>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</si>
  <si>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</si>
  <si>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</si>
  <si>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</si>
  <si>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</si>
  <si>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</si>
  <si>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</si>
  <si>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</si>
  <si>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</si>
  <si>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</si>
  <si>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</si>
  <si>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</si>
  <si>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</si>
  <si>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</si>
  <si>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</si>
  <si>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</si>
  <si>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</si>
  <si>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</si>
  <si>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</si>
  <si>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</si>
  <si>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</si>
  <si>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</si>
  <si>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</si>
  <si>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</si>
  <si>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</si>
  <si>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</si>
  <si>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</si>
  <si>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</si>
  <si>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</si>
  <si>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</si>
  <si>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</si>
  <si>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</si>
  <si>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</si>
  <si>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</si>
  <si>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</si>
  <si>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</si>
  <si>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</si>
  <si>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</si>
  <si>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</si>
  <si>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</si>
  <si>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</si>
  <si>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</si>
  <si>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</si>
  <si>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</si>
  <si>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</si>
  <si>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</si>
  <si>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</si>
  <si>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</si>
  <si>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</si>
  <si>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</si>
  <si>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</si>
  <si>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</si>
  <si>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</si>
  <si>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</si>
  <si>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</si>
  <si>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</si>
  <si>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</si>
  <si>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</si>
  <si>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</si>
  <si>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</si>
  <si>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</si>
  <si>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</si>
  <si>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</si>
  <si>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</si>
  <si>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</si>
  <si>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</si>
  <si>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</si>
  <si>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</si>
  <si>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</si>
  <si>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</si>
  <si>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</si>
  <si>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</si>
  <si>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</si>
  <si>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</si>
  <si>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</si>
  <si>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</si>
  <si>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</si>
  <si>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</si>
  <si>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</si>
  <si>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</si>
  <si>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</si>
  <si>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</si>
  <si>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</si>
  <si>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</si>
  <si>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</si>
  <si>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</si>
  <si>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</si>
  <si>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</si>
  <si>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</si>
  <si>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</si>
  <si>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</si>
  <si>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</si>
  <si>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</si>
  <si>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</si>
  <si>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</si>
  <si>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</si>
  <si>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</si>
  <si>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</si>
  <si>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</si>
  <si>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</si>
  <si>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</si>
  <si>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</si>
  <si>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</si>
  <si>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</si>
  <si>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</si>
  <si>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</si>
  <si>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</si>
  <si>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</si>
  <si>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</si>
  <si>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</si>
  <si>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</si>
  <si>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</si>
  <si>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</si>
  <si>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</si>
  <si>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</si>
  <si>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</si>
  <si>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</si>
  <si>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</si>
  <si>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</si>
  <si>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</si>
  <si>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</si>
  <si>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</si>
  <si>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</si>
  <si>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</si>
  <si>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</si>
  <si>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</si>
  <si>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</si>
  <si>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</si>
  <si>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</si>
  <si>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</si>
  <si>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</si>
  <si>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</si>
  <si>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</si>
  <si>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</si>
  <si>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</si>
  <si>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</si>
  <si>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</si>
  <si>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</si>
  <si>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</si>
  <si>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</si>
  <si>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</si>
  <si>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</si>
  <si>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</si>
  <si>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</si>
  <si>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</si>
  <si>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</si>
  <si>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</si>
  <si>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</si>
  <si>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</si>
  <si>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</si>
  <si>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</si>
  <si>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</si>
  <si>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</si>
  <si>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</si>
  <si>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</si>
  <si>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</si>
  <si>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</si>
  <si>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</si>
  <si>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</si>
  <si>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</si>
  <si>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</si>
  <si>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</si>
  <si>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</si>
  <si>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</si>
  <si>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</si>
  <si>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</si>
  <si>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</si>
  <si>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</si>
  <si>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</si>
  <si>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</si>
  <si>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</si>
  <si>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</si>
  <si>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</si>
  <si>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</si>
  <si>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</si>
  <si>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</si>
  <si>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</si>
  <si>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</si>
  <si>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</si>
  <si>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</si>
  <si>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</si>
  <si>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</si>
  <si>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</si>
  <si>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</si>
  <si>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</si>
  <si>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</si>
  <si>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</si>
  <si>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</si>
  <si>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</si>
  <si>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</si>
  <si>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</si>
  <si>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</si>
  <si>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</si>
  <si>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</si>
  <si>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</si>
  <si>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</si>
  <si>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</si>
  <si>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</si>
  <si>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</si>
  <si>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</si>
  <si>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</si>
  <si>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</si>
  <si>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</si>
  <si>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</si>
  <si>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</si>
  <si>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</si>
  <si>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</si>
  <si>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</si>
  <si>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</si>
  <si>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</si>
  <si>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</si>
  <si>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</si>
  <si>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</si>
  <si>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</si>
  <si>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</si>
  <si>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</si>
  <si>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</si>
  <si>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</si>
  <si>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</si>
  <si>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</si>
  <si>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</si>
  <si>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</si>
  <si>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</si>
  <si>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</si>
  <si>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</si>
  <si>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</si>
  <si>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</si>
  <si>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</si>
  <si>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</si>
  <si>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</si>
  <si>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</si>
  <si>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</si>
  <si>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</si>
  <si>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</si>
  <si>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</si>
  <si>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</si>
  <si>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</si>
  <si>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</si>
  <si>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</si>
  <si>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</si>
  <si>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</si>
  <si>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</si>
  <si>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</si>
  <si>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</si>
  <si>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</si>
  <si>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</si>
  <si>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</si>
  <si>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</si>
  <si>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</si>
  <si>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</si>
  <si>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</si>
  <si>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</si>
  <si>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</si>
  <si>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</si>
  <si>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</si>
  <si>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</si>
  <si>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</si>
  <si>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</si>
  <si>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</si>
  <si>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</si>
  <si>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</si>
  <si>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</si>
  <si>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</si>
  <si>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</si>
  <si>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</si>
  <si>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</si>
  <si>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</si>
  <si>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</si>
  <si>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</si>
  <si>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</si>
  <si>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</si>
  <si>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</si>
  <si>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</si>
  <si>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</si>
  <si>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</si>
  <si>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</si>
  <si>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</si>
  <si>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</si>
  <si>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</si>
  <si>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</si>
  <si>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</si>
  <si>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</si>
  <si>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</si>
  <si>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</si>
  <si>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</si>
  <si>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</si>
  <si>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</si>
  <si>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</si>
  <si>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</si>
  <si>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</si>
  <si>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</si>
  <si>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</si>
  <si>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</si>
  <si>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</si>
  <si>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</si>
  <si>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</si>
  <si>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</si>
  <si>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</si>
  <si>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</si>
  <si>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</si>
  <si>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</si>
  <si>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</si>
  <si>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</si>
  <si>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</si>
  <si>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</si>
  <si>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</si>
  <si>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</si>
  <si>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</si>
  <si>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</si>
  <si>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</si>
  <si>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</si>
  <si>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</si>
  <si>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</si>
  <si>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</si>
  <si>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</si>
  <si>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</si>
  <si>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</si>
  <si>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</si>
  <si>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</si>
  <si>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</si>
  <si>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</si>
  <si>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</si>
  <si>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</si>
  <si>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</si>
  <si>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</si>
  <si>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</si>
  <si>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</si>
  <si>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</si>
  <si>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</si>
  <si>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</si>
  <si>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</si>
  <si>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</si>
  <si>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</si>
  <si>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</si>
  <si>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</si>
  <si>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</si>
  <si>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</si>
  <si>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</si>
  <si>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</si>
  <si>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</si>
  <si>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</si>
  <si>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</si>
  <si>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</si>
  <si>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</si>
  <si>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</si>
  <si>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</si>
  <si>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</si>
  <si>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</si>
  <si>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</si>
  <si>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</si>
  <si>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</si>
  <si>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</si>
  <si>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</si>
  <si>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</si>
  <si>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</si>
  <si>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</si>
  <si>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</si>
  <si>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</si>
  <si>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</si>
  <si>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</si>
  <si>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</si>
  <si>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</si>
  <si>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</si>
  <si>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</si>
  <si>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</si>
  <si>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</si>
  <si>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</si>
  <si>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</si>
  <si>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</si>
  <si>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</si>
  <si>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</si>
  <si>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</si>
  <si>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</si>
  <si>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</si>
  <si>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</si>
  <si>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</si>
  <si>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</si>
  <si>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</si>
  <si>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</si>
  <si>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</si>
  <si>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</si>
  <si>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</si>
  <si>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</si>
  <si>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</si>
  <si>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</si>
  <si>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</si>
  <si>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</si>
  <si>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</si>
  <si>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</si>
  <si>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</si>
  <si>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</si>
  <si>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</si>
  <si>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</si>
  <si>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</si>
  <si>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</si>
  <si>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</si>
  <si>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</si>
  <si>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</si>
  <si>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</si>
  <si>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</si>
  <si>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</si>
  <si>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</si>
  <si>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</si>
  <si>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</si>
  <si>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</si>
  <si>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</si>
  <si>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</si>
  <si>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</si>
  <si>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</si>
  <si>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</si>
  <si>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</si>
  <si>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</si>
  <si>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</si>
  <si>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</si>
  <si>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</si>
  <si>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</si>
  <si>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</si>
  <si>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</si>
  <si>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</si>
  <si>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</si>
  <si>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</si>
  <si>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</si>
  <si>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</si>
  <si>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</si>
  <si>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</si>
  <si>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</si>
  <si>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</si>
  <si>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</si>
  <si>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</si>
  <si>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</si>
  <si>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</si>
  <si>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</si>
  <si>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</si>
  <si>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</si>
  <si>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</si>
  <si>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</si>
  <si>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</si>
  <si>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</si>
  <si>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</si>
  <si>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</si>
  <si>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</si>
  <si>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</si>
  <si>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</si>
  <si>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</si>
  <si>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</si>
  <si>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</si>
  <si>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</si>
  <si>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</si>
  <si>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</si>
  <si>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</si>
  <si>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</si>
  <si>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</si>
  <si>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</si>
  <si>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</si>
  <si>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</si>
  <si>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</si>
  <si>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</si>
  <si>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</si>
  <si>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</si>
  <si>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</si>
  <si>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</si>
  <si>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</si>
  <si>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</si>
  <si>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</si>
  <si>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</si>
  <si>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</si>
  <si>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</si>
  <si>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</si>
  <si>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</si>
  <si>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</si>
  <si>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</si>
  <si>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</si>
  <si>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</si>
  <si>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</si>
  <si>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</si>
  <si>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</si>
  <si>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</si>
  <si>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</si>
  <si>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</si>
  <si>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</si>
  <si>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</si>
  <si>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</si>
  <si>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</si>
  <si>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</si>
  <si>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</si>
  <si>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</si>
  <si>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</si>
  <si>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</si>
  <si>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</si>
  <si>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</si>
  <si>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</si>
  <si>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</si>
  <si>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</si>
  <si>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</si>
  <si>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</si>
  <si>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</si>
  <si>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</si>
  <si>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</si>
  <si>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</si>
  <si>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</si>
  <si>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</si>
  <si>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</si>
  <si>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</si>
  <si>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</si>
  <si>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</si>
  <si>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</si>
  <si>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</si>
  <si>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</si>
  <si>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</si>
  <si>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</si>
  <si>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</si>
  <si>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</si>
  <si>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</si>
  <si>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</si>
  <si>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</si>
  <si>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</si>
  <si>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</si>
  <si>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</si>
  <si>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</si>
  <si>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</si>
  <si>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</si>
  <si>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</si>
  <si>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</si>
  <si>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</si>
  <si>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</si>
  <si>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</si>
  <si>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</si>
  <si>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</si>
  <si>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</si>
  <si>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</si>
  <si>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</si>
  <si>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</si>
  <si>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</si>
  <si>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</si>
  <si>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</si>
  <si>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</si>
  <si>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</si>
  <si>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</si>
  <si>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</si>
  <si>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</si>
  <si>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</si>
  <si>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</si>
  <si>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</si>
  <si>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</si>
  <si>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</si>
  <si>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</si>
  <si>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</si>
  <si>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</si>
  <si>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</si>
  <si>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</si>
  <si>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</si>
  <si>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</si>
  <si>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</si>
  <si>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</si>
  <si>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</si>
  <si>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</si>
  <si>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</si>
  <si>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</si>
  <si>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</si>
  <si>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</si>
  <si>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</si>
  <si>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</si>
  <si>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</si>
  <si>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</si>
  <si>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</si>
  <si>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</si>
  <si>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</si>
  <si>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</si>
  <si>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</si>
  <si>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</si>
  <si>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</si>
  <si>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</si>
  <si>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</si>
  <si>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</si>
  <si>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</si>
  <si>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</si>
  <si>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</si>
  <si>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</si>
  <si>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</si>
  <si>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</si>
  <si>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</si>
  <si>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</si>
  <si>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</si>
  <si>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</si>
  <si>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</si>
  <si>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</si>
  <si>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</si>
  <si>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</si>
  <si>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</si>
  <si>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</si>
  <si>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</si>
  <si>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</si>
  <si>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</si>
  <si>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</si>
  <si>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</si>
  <si>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</si>
  <si>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</si>
  <si>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</si>
  <si>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</si>
  <si>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</si>
  <si>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</si>
  <si>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</si>
  <si>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</si>
  <si>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</si>
  <si>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</si>
  <si>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</si>
  <si>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</si>
  <si>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</si>
  <si>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</si>
  <si>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</si>
  <si>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</si>
  <si>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</si>
  <si>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</si>
  <si>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</si>
  <si>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</si>
  <si>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</si>
  <si>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</si>
  <si>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</si>
  <si>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</si>
  <si>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</si>
  <si>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</si>
  <si>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</si>
  <si>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</si>
  <si>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</si>
  <si>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</si>
  <si>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</si>
  <si>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</si>
  <si>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</si>
  <si>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</si>
  <si>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</si>
  <si>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</si>
  <si>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</si>
  <si>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</si>
  <si>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</si>
  <si>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</si>
  <si>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</si>
  <si>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</si>
  <si>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</si>
  <si>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</si>
  <si>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</si>
  <si>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</si>
  <si>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</si>
  <si>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</si>
  <si>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</si>
  <si>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</si>
  <si>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</si>
  <si>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</si>
  <si>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</si>
  <si>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</si>
  <si>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</si>
  <si>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</si>
  <si>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</si>
  <si>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</si>
  <si>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</si>
  <si>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</si>
  <si>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</si>
  <si>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</si>
  <si>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</si>
  <si>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</si>
  <si>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</si>
  <si>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</si>
  <si>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</si>
  <si>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</si>
  <si>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</si>
  <si>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</si>
  <si>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</si>
  <si>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</si>
  <si>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</si>
  <si>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</si>
  <si>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</si>
  <si>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</si>
  <si>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</si>
  <si>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</si>
  <si>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</si>
  <si>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</si>
  <si>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</si>
  <si>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</si>
  <si>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</si>
  <si>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</si>
  <si>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</si>
  <si>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</si>
  <si>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</si>
  <si>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</si>
  <si>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</si>
  <si>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</si>
  <si>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</si>
  <si>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</si>
  <si>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</si>
  <si>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</si>
  <si>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</si>
  <si>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</si>
  <si>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</si>
  <si>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</si>
  <si>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</si>
  <si>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</si>
  <si>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</si>
  <si>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</si>
  <si>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</si>
  <si>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</si>
  <si>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</si>
  <si>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</si>
  <si>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</si>
  <si>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</si>
  <si>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</si>
  <si>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</si>
  <si>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</si>
  <si>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</si>
  <si>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</si>
  <si>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</si>
  <si>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</si>
  <si>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</si>
  <si>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</si>
  <si>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</si>
  <si>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</si>
  <si>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</si>
  <si>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</si>
  <si>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</si>
  <si>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</si>
  <si>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</si>
  <si>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</si>
  <si>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</si>
  <si>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</si>
  <si>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</si>
  <si>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</si>
  <si>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</si>
  <si>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</si>
  <si>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</si>
  <si>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</si>
  <si>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</si>
  <si>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</si>
  <si>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</si>
  <si>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</si>
  <si>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</si>
  <si>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</si>
  <si>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</si>
  <si>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</si>
  <si>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</si>
  <si>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</si>
  <si>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</si>
  <si>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</si>
  <si>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</si>
  <si>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</si>
  <si>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</si>
  <si>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</si>
  <si>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</si>
  <si>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</si>
  <si>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</si>
  <si>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</si>
  <si>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</si>
  <si>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</si>
  <si>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</si>
  <si>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</si>
  <si>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</si>
  <si>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</si>
  <si>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</si>
  <si>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</si>
  <si>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</si>
  <si>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</si>
  <si>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</si>
  <si>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</si>
  <si>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</si>
  <si>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</si>
  <si>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</si>
  <si>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</si>
  <si>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</si>
  <si>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</si>
  <si>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</si>
  <si>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</si>
  <si>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</si>
  <si>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</si>
  <si>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</si>
  <si>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</si>
  <si>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</si>
  <si>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</si>
  <si>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</si>
  <si>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</si>
  <si>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</si>
  <si>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</si>
  <si>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</si>
  <si>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</si>
  <si>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</si>
  <si>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</si>
  <si>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</si>
  <si>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</si>
  <si>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</si>
  <si>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</si>
  <si>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</si>
  <si>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</si>
  <si>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</si>
  <si>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</si>
  <si>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</si>
  <si>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</si>
  <si>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</si>
  <si>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</si>
  <si>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</si>
  <si>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</si>
  <si>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</si>
  <si>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</si>
  <si>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</si>
  <si>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</si>
  <si>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</si>
  <si>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</si>
  <si>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</si>
  <si>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</si>
  <si>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</si>
  <si>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</si>
  <si>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</si>
  <si>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</si>
  <si>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</si>
  <si>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</si>
  <si>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</si>
  <si>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</si>
  <si>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</si>
  <si>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</si>
  <si>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</si>
  <si>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</si>
  <si>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</si>
  <si>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</si>
  <si>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</si>
  <si>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</si>
  <si>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</si>
  <si>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</si>
  <si>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</si>
  <si>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</si>
  <si>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</si>
  <si>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</si>
  <si>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</si>
  <si>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</si>
  <si>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</si>
  <si>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</si>
  <si>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</si>
  <si>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</si>
  <si>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</si>
  <si>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</si>
  <si>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</si>
  <si>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</si>
  <si>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</si>
  <si>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</si>
  <si>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</si>
  <si>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</si>
  <si>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</si>
  <si>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</si>
  <si>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</si>
  <si>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</si>
  <si>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</si>
  <si>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</si>
  <si>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</si>
  <si>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</si>
  <si>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</si>
  <si>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</si>
  <si>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</si>
  <si>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</si>
  <si>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</si>
  <si>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</si>
  <si>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</si>
  <si>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</si>
  <si>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</si>
  <si>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</si>
  <si>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</si>
  <si>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</si>
  <si>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</si>
  <si>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</si>
  <si>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</si>
  <si>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</si>
  <si>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</si>
  <si>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</si>
  <si>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</si>
  <si>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</si>
  <si>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</si>
  <si>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</si>
  <si>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</si>
  <si>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</si>
  <si>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</si>
  <si>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</si>
  <si>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</si>
  <si>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</si>
  <si>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</si>
  <si>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</si>
  <si>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</si>
  <si>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</si>
  <si>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</si>
  <si>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</si>
  <si>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</si>
  <si>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</si>
  <si>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</si>
  <si>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</si>
  <si>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</si>
  <si>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</si>
  <si>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</si>
  <si>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</si>
  <si>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</si>
  <si>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</si>
  <si>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</si>
  <si>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</si>
  <si>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</si>
  <si>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</si>
  <si>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</si>
  <si>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</si>
  <si>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</si>
  <si>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</si>
  <si>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</si>
  <si>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</si>
  <si>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</si>
  <si>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</si>
  <si>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</si>
  <si>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</si>
  <si>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</si>
  <si>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</si>
  <si>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</si>
  <si>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</si>
  <si>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</si>
  <si>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</si>
  <si>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</si>
  <si>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</si>
  <si>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</si>
  <si>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</si>
  <si>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</si>
  <si>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</si>
  <si>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</si>
  <si>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</si>
  <si>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</si>
  <si>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</si>
  <si>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</si>
  <si>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</si>
  <si>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</si>
  <si>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</si>
  <si>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</si>
  <si>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</si>
  <si>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</si>
  <si>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</si>
  <si>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</si>
  <si>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</si>
  <si>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</si>
  <si>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</si>
  <si>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</si>
  <si>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</si>
  <si>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</si>
  <si>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</si>
  <si>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</si>
  <si>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</si>
  <si>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</si>
  <si>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</si>
  <si>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</si>
  <si>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</si>
  <si>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</si>
  <si>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</si>
  <si>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</si>
  <si>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</si>
  <si>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</si>
  <si>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</si>
  <si>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</si>
  <si>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</si>
  <si>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</si>
  <si>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</si>
  <si>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</si>
  <si>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</si>
  <si>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</si>
  <si>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</si>
  <si>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</si>
  <si>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</si>
  <si>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</si>
  <si>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</si>
  <si>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</si>
  <si>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</si>
  <si>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</si>
  <si>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</si>
  <si>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</si>
  <si>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</si>
  <si>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</si>
  <si>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</si>
  <si>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</si>
  <si>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</si>
  <si>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</si>
  <si>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</si>
  <si>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</si>
  <si>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</si>
  <si>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</si>
  <si>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</si>
  <si>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</si>
  <si>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</si>
  <si>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</si>
  <si>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</si>
  <si>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</si>
  <si>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</si>
  <si>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</si>
  <si>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</si>
  <si>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</si>
  <si>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</si>
  <si>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</si>
  <si>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</si>
  <si>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</si>
  <si>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</si>
  <si>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</si>
  <si>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</si>
  <si>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</si>
  <si>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</si>
  <si>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</si>
  <si>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</si>
  <si>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</si>
  <si>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</si>
  <si>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</si>
  <si>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</si>
  <si>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</si>
  <si>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</si>
  <si>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</si>
  <si>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</si>
  <si>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</si>
  <si>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</si>
  <si>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</si>
  <si>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</si>
  <si>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</si>
  <si>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</si>
  <si>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</si>
  <si>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</si>
  <si>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</si>
  <si>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</si>
  <si>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</si>
  <si>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</si>
  <si>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</si>
  <si>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</si>
  <si>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</si>
  <si>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</si>
  <si>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</si>
  <si>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</si>
  <si>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</si>
  <si>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</si>
  <si>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</si>
  <si>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</si>
  <si>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</si>
  <si>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</si>
  <si>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</si>
  <si>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</si>
  <si>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</si>
  <si>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</si>
  <si>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</si>
  <si>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</si>
  <si>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</si>
  <si>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</si>
  <si>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</si>
  <si>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</si>
  <si>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</si>
  <si>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</si>
  <si>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</si>
  <si>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</si>
  <si>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</si>
  <si>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</si>
  <si>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</si>
  <si>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</si>
  <si>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</si>
  <si>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</si>
  <si>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</si>
  <si>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</si>
  <si>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</si>
  <si>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</si>
  <si>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</si>
  <si>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</si>
  <si>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</si>
  <si>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</si>
  <si>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</si>
  <si>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</si>
  <si>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</si>
  <si>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</si>
  <si>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</si>
  <si>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</si>
  <si>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</si>
  <si>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</si>
  <si>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</si>
  <si>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</si>
  <si>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</si>
  <si>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</si>
  <si>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</si>
  <si>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</si>
  <si>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</si>
  <si>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</si>
  <si>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</si>
  <si>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</si>
  <si>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</si>
  <si>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</si>
  <si>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</si>
  <si>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</si>
  <si>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</si>
  <si>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</si>
  <si>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</si>
  <si>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</si>
  <si>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</si>
  <si>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</si>
  <si>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</si>
  <si>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</si>
  <si>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</si>
  <si>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</si>
  <si>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</si>
  <si>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</si>
  <si>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</si>
  <si>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</si>
  <si>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</si>
  <si>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</si>
  <si>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</si>
  <si>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</si>
  <si>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</si>
  <si>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</si>
  <si>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</si>
  <si>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</si>
  <si>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</si>
  <si>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</si>
  <si>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</si>
  <si>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</si>
  <si>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</si>
  <si>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</si>
  <si>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</si>
  <si>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</si>
  <si>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</si>
  <si>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</si>
  <si>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</si>
  <si>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</si>
  <si>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</si>
  <si>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</si>
  <si>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</si>
  <si>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</si>
  <si>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</si>
  <si>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</si>
  <si>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</si>
  <si>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</si>
  <si>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</si>
  <si>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</si>
  <si>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</si>
  <si>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</si>
  <si>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</si>
  <si>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</si>
  <si>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</si>
  <si>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</si>
  <si>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</si>
  <si>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</si>
  <si>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</si>
  <si>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</si>
  <si>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</si>
  <si>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</si>
  <si>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</si>
  <si>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</si>
  <si>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</si>
  <si>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</si>
  <si>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</si>
  <si>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</si>
  <si>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</si>
  <si>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</si>
  <si>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</si>
  <si>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</si>
  <si>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</si>
  <si>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</si>
  <si>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</si>
  <si>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</si>
  <si>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</si>
  <si>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</si>
  <si>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</si>
  <si>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</si>
  <si>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</si>
  <si>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</si>
  <si>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</si>
  <si>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</si>
  <si>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</si>
  <si>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</si>
  <si>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</si>
  <si>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</si>
  <si>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</si>
  <si>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</si>
  <si>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</si>
  <si>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</si>
  <si>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</si>
  <si>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</si>
  <si>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</si>
  <si>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</si>
  <si>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</si>
  <si>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</si>
  <si>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</si>
  <si>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</si>
  <si>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</si>
  <si>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</si>
  <si>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</si>
  <si>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</si>
  <si>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</si>
  <si>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</si>
  <si>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</si>
  <si>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</si>
  <si>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</si>
  <si>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</si>
  <si>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</si>
  <si>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</si>
  <si>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</si>
  <si>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</si>
  <si>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</si>
  <si>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</si>
  <si>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</si>
  <si>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</si>
  <si>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</si>
  <si>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</si>
  <si>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</si>
  <si>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</si>
  <si>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</si>
  <si>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</si>
  <si>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</si>
  <si>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</si>
  <si>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</si>
  <si>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</si>
  <si>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</si>
  <si>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</si>
  <si>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</si>
  <si>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</si>
  <si>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</si>
  <si>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</si>
  <si>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</si>
  <si>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</si>
  <si>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</si>
  <si>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</si>
  <si>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</si>
  <si>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</si>
  <si>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</si>
  <si>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</si>
  <si>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</si>
  <si>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</si>
  <si>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</si>
  <si>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</si>
  <si>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</si>
  <si>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</si>
  <si>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</si>
  <si>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</si>
  <si>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</si>
  <si>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</si>
  <si>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</si>
  <si>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</si>
  <si>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</si>
  <si>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</si>
  <si>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</si>
  <si>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</si>
  <si>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</si>
  <si>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</si>
  <si>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</si>
  <si>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</si>
  <si>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</si>
  <si>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</si>
  <si>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</si>
  <si>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</si>
  <si>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</si>
  <si>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</si>
  <si>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</si>
  <si>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</si>
  <si>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</si>
  <si>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</si>
  <si>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</si>
  <si>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</si>
  <si>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</si>
  <si>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</si>
  <si>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</si>
  <si>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</si>
  <si>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</si>
  <si>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</si>
  <si>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</si>
  <si>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</si>
  <si>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</si>
  <si>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</si>
  <si>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</si>
  <si>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</si>
  <si>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</si>
  <si>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</si>
  <si>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</si>
  <si>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</si>
  <si>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</si>
  <si>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</si>
  <si>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</si>
  <si>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</si>
  <si>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</si>
  <si>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</si>
  <si>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</si>
  <si>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</si>
  <si>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</si>
  <si>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</si>
  <si>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</si>
  <si>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</si>
  <si>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</si>
  <si>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</si>
  <si>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</si>
  <si>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</si>
  <si>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</si>
  <si>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</si>
  <si>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</si>
  <si>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</si>
  <si>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</si>
  <si>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</si>
  <si>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</si>
  <si>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</si>
  <si>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</si>
  <si>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</si>
  <si>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</si>
  <si>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</si>
  <si>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</si>
  <si>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</si>
  <si>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</si>
  <si>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</si>
  <si>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</si>
  <si>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</si>
  <si>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</si>
  <si>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</si>
  <si>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</si>
  <si>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</si>
  <si>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</si>
  <si>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</si>
  <si>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</si>
  <si>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</si>
  <si>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</si>
  <si>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</si>
  <si>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</si>
  <si>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</si>
  <si>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</si>
  <si>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</si>
  <si>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</si>
  <si>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</si>
  <si>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</si>
  <si>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</si>
  <si>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</si>
  <si>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</si>
  <si>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</si>
  <si>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</si>
  <si>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</si>
  <si>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</si>
  <si>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</si>
  <si>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</si>
  <si>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</si>
  <si>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</si>
  <si>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</si>
  <si>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</si>
  <si>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</si>
  <si>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</si>
  <si>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</si>
  <si>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</si>
  <si>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</si>
  <si>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</si>
  <si>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</si>
  <si>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</si>
  <si>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</si>
  <si>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</si>
  <si>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</si>
  <si>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</si>
  <si>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</si>
  <si>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</si>
  <si>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</si>
  <si>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</si>
  <si>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</si>
  <si>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</si>
  <si>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</si>
  <si>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</si>
  <si>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</si>
  <si>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</si>
  <si>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</si>
  <si>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</si>
  <si>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</si>
  <si>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</si>
  <si>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</si>
  <si>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</si>
  <si>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</si>
  <si>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</si>
  <si>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</si>
  <si>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</si>
  <si>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</si>
  <si>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</si>
  <si>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</si>
  <si>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</si>
  <si>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</si>
  <si>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</si>
  <si>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</si>
  <si>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</si>
  <si>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</si>
  <si>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</si>
  <si>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</si>
  <si>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</si>
  <si>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</si>
  <si>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</si>
  <si>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</si>
  <si>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</si>
  <si>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</si>
  <si>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</si>
  <si>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</si>
  <si>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</si>
  <si>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</si>
  <si>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</si>
  <si>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</si>
  <si>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</si>
  <si>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</si>
  <si>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</si>
  <si>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</si>
  <si>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</si>
  <si>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</si>
  <si>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</si>
  <si>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</si>
  <si>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</si>
  <si>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</si>
  <si>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</si>
  <si>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</si>
  <si>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</si>
  <si>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</si>
  <si>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</si>
  <si>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</si>
  <si>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</si>
  <si>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</si>
  <si>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</si>
  <si>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</si>
  <si>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</si>
  <si>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</si>
  <si>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</si>
  <si>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</si>
  <si>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</si>
  <si>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</si>
  <si>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</si>
  <si>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</si>
  <si>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</si>
  <si>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</si>
  <si>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</si>
  <si>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</si>
  <si>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</si>
  <si>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</si>
  <si>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</si>
  <si>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</si>
  <si>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</si>
  <si>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</si>
  <si>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</si>
  <si>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</si>
  <si>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</si>
  <si>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</si>
  <si>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</si>
  <si>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</si>
  <si>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</si>
  <si>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</si>
  <si>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</si>
  <si>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</si>
  <si>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</si>
  <si>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</si>
  <si>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</si>
  <si>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</si>
  <si>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</si>
  <si>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</si>
  <si>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</si>
  <si>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</si>
  <si>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</si>
  <si>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</si>
  <si>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</si>
  <si>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</si>
  <si>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</si>
  <si>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</si>
  <si>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</si>
  <si>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</si>
  <si>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</si>
  <si>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</si>
  <si>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</si>
  <si>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</si>
  <si>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</si>
  <si>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</si>
  <si>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</si>
  <si>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</si>
  <si>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</si>
  <si>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</si>
  <si>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</si>
  <si>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</si>
  <si>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</si>
  <si>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</si>
  <si>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</si>
  <si>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</si>
  <si>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</si>
  <si>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</si>
  <si>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</si>
  <si>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</si>
  <si>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</si>
  <si>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</si>
  <si>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</si>
  <si>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</si>
  <si>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</si>
  <si>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</si>
  <si>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</si>
  <si>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</si>
  <si>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</si>
  <si>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</si>
  <si>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</si>
  <si>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</si>
  <si>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</si>
  <si>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</si>
  <si>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</si>
  <si>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</si>
  <si>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</si>
  <si>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</si>
  <si>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</si>
  <si>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</si>
  <si>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</si>
  <si>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</si>
  <si>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</si>
  <si>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</si>
  <si>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</si>
  <si>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</si>
  <si>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</si>
  <si>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</si>
  <si>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</si>
  <si>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</si>
  <si>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</si>
  <si>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</si>
  <si>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</si>
  <si>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</si>
  <si>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</si>
  <si>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</si>
  <si>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</si>
  <si>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</si>
  <si>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</si>
  <si>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</si>
  <si>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</si>
  <si>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</si>
  <si>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</si>
  <si>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</si>
  <si>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</si>
  <si>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</si>
  <si>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</si>
  <si>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</si>
  <si>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</si>
  <si>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</si>
  <si>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</si>
  <si>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</si>
  <si>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</si>
  <si>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</si>
  <si>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</si>
  <si>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</si>
  <si>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</si>
  <si>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</si>
  <si>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</si>
  <si>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</si>
  <si>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</si>
  <si>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</si>
  <si>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</si>
  <si>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</si>
  <si>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</si>
  <si>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</si>
  <si>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</si>
  <si>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</si>
  <si>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</si>
  <si>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</si>
  <si>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</si>
  <si>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</si>
  <si>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</si>
  <si>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</si>
  <si>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</si>
  <si>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</si>
  <si>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</si>
  <si>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</si>
  <si>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</si>
  <si>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</si>
  <si>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</si>
  <si>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</si>
  <si>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</si>
  <si>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</si>
  <si>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</si>
  <si>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</si>
  <si>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</si>
  <si>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</si>
  <si>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</si>
  <si>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</si>
  <si>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</si>
  <si>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</si>
  <si>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</si>
  <si>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</si>
  <si>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</si>
  <si>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</si>
  <si>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</si>
  <si>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</si>
  <si>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</si>
  <si>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</si>
  <si>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</si>
  <si>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</si>
  <si>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</si>
  <si>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</si>
  <si>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</si>
  <si>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</si>
  <si>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</si>
  <si>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</si>
  <si>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</si>
  <si>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</si>
  <si>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</si>
  <si>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</si>
  <si>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</si>
  <si>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</si>
  <si>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</si>
  <si>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</si>
  <si>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</si>
  <si>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</si>
  <si>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</si>
  <si>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</si>
  <si>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</si>
  <si>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</si>
  <si>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</si>
  <si>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</si>
  <si>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</si>
  <si>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</si>
  <si>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</si>
  <si>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</si>
  <si>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</si>
  <si>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</si>
  <si>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</si>
  <si>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</si>
  <si>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</si>
  <si>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</si>
  <si>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</si>
  <si>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</si>
  <si>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</si>
  <si>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</si>
  <si>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</si>
  <si>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</si>
  <si>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</si>
  <si>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</si>
  <si>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</si>
  <si>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</si>
  <si>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</si>
  <si>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</si>
  <si>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</si>
  <si>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</si>
  <si>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</si>
  <si>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</si>
  <si>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</si>
  <si>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</si>
  <si>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</si>
  <si>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</si>
  <si>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</si>
  <si>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</si>
  <si>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</si>
  <si>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</si>
  <si>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</si>
  <si>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</si>
  <si>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</si>
  <si>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</si>
  <si>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</si>
  <si>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</si>
  <si>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</si>
  <si>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</si>
  <si>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</si>
  <si>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</si>
  <si>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</si>
  <si>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</si>
  <si>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</si>
  <si>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</si>
  <si>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</si>
  <si>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</si>
  <si>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</si>
  <si>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</si>
  <si>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</si>
  <si>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</si>
  <si>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</si>
  <si>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</si>
  <si>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</si>
  <si>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</si>
  <si>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</si>
  <si>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</si>
  <si>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</si>
  <si>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</si>
  <si>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</si>
  <si>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</si>
  <si>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</si>
  <si>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</si>
  <si>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</si>
  <si>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</si>
  <si>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</si>
  <si>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</si>
  <si>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</si>
  <si>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</si>
  <si>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</si>
  <si>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</si>
  <si>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</si>
  <si>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</si>
  <si>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</si>
  <si>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</si>
  <si>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</si>
  <si>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</si>
  <si>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</si>
  <si>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</si>
  <si>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</si>
  <si>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</si>
  <si>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</si>
  <si>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</si>
  <si>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</si>
  <si>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</si>
  <si>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</si>
  <si>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</si>
  <si>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</si>
  <si>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</si>
  <si>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</si>
  <si>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</si>
  <si>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</si>
  <si>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</si>
  <si>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</si>
  <si>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</si>
  <si>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</si>
  <si>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</si>
  <si>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</si>
  <si>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</si>
  <si>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</si>
  <si>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</si>
  <si>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</si>
  <si>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</si>
  <si>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</si>
  <si>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</si>
  <si>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</si>
  <si>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</si>
  <si>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</si>
  <si>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</si>
  <si>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</si>
  <si>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</si>
  <si>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</si>
  <si>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</si>
  <si>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</si>
  <si>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</si>
  <si>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</si>
  <si>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</si>
  <si>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</si>
  <si>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</si>
  <si>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</si>
  <si>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</si>
  <si>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</si>
  <si>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</si>
  <si>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</si>
  <si>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</si>
  <si>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</si>
  <si>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</si>
  <si>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</si>
  <si>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</si>
  <si>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</si>
  <si>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</si>
  <si>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</si>
  <si>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</si>
  <si>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</si>
  <si>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</si>
  <si>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</si>
  <si>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</si>
  <si>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</si>
  <si>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</si>
  <si>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</si>
  <si>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</si>
  <si>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</si>
  <si>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</si>
  <si>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</si>
  <si>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</si>
  <si>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</si>
  <si>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</si>
  <si>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</si>
  <si>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</si>
  <si>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</si>
  <si>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</si>
  <si>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</si>
  <si>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</si>
  <si>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</si>
  <si>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</si>
  <si>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</si>
  <si>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</si>
  <si>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</si>
  <si>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</si>
  <si>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</si>
  <si>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</si>
  <si>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</si>
  <si>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</si>
  <si>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</si>
  <si>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</si>
  <si>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</si>
  <si>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</si>
  <si>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</si>
  <si>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</si>
  <si>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</si>
  <si>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</si>
  <si>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</si>
  <si>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</si>
  <si>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</si>
  <si>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</si>
  <si>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</si>
  <si>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</si>
  <si>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</si>
  <si>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</si>
  <si>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</si>
  <si>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</si>
  <si>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</si>
  <si>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</si>
  <si>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</si>
  <si>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</si>
  <si>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</si>
  <si>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</si>
  <si>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</si>
  <si>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</si>
  <si>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</si>
  <si>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</si>
  <si>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</si>
  <si>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</si>
  <si>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</si>
  <si>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</si>
  <si>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</si>
  <si>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</si>
  <si>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</si>
  <si>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</si>
  <si>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</si>
  <si>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</si>
  <si>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</si>
  <si>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</si>
  <si>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</si>
  <si>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</si>
  <si>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</si>
  <si>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</si>
  <si>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</si>
  <si>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</si>
  <si>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</si>
  <si>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</si>
  <si>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</si>
  <si>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</si>
  <si>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</si>
  <si>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</si>
  <si>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</si>
  <si>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</si>
  <si>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</si>
  <si>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</si>
  <si>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</si>
  <si>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</si>
  <si>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</si>
  <si>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</si>
  <si>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</si>
  <si>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</si>
  <si>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</si>
  <si>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</si>
  <si>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</si>
  <si>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</si>
  <si>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</si>
  <si>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</si>
  <si>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</si>
  <si>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</si>
  <si>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</si>
  <si>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</si>
  <si>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</si>
  <si>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</si>
  <si>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</si>
  <si>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</si>
  <si>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</si>
  <si>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</si>
  <si>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</si>
  <si>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</si>
  <si>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</si>
  <si>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</si>
  <si>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</si>
  <si>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</si>
  <si>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</si>
  <si>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</si>
  <si>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</si>
  <si>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</si>
  <si>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</si>
  <si>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</si>
  <si>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</si>
  <si>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</si>
  <si>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</si>
  <si>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</si>
  <si>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</si>
  <si>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</si>
  <si>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</si>
  <si>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</si>
  <si>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</si>
  <si>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</si>
  <si>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</si>
  <si>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</si>
  <si>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</si>
  <si>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</si>
  <si>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</si>
  <si>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</si>
  <si>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</si>
  <si>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</si>
  <si>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</si>
  <si>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</si>
  <si>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</si>
  <si>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</si>
  <si>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</si>
  <si>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</si>
  <si>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</si>
  <si>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</si>
  <si>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</si>
  <si>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</si>
  <si>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</si>
  <si>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</si>
  <si>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</si>
  <si>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</si>
  <si>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</si>
  <si>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</si>
  <si>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</si>
  <si>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</si>
  <si>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</si>
  <si>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</si>
  <si>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</si>
  <si>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</si>
  <si>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</si>
  <si>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</si>
  <si>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</si>
  <si>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</si>
  <si>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</si>
  <si>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</si>
  <si>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</si>
  <si>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</si>
  <si>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</si>
  <si>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</si>
  <si>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</si>
  <si>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</si>
  <si>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</si>
  <si>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</si>
  <si>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</si>
  <si>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</si>
  <si>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</si>
  <si>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</si>
  <si>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</si>
  <si>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</si>
  <si>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</si>
  <si>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</si>
  <si>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</si>
  <si>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</si>
  <si>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</si>
  <si>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</si>
  <si>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</si>
  <si>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</si>
  <si>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</si>
  <si>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</si>
  <si>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</si>
  <si>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</si>
  <si>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</si>
  <si>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</si>
  <si>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</si>
  <si>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</si>
  <si>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</si>
  <si>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</si>
  <si>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</si>
  <si>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</si>
  <si>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</si>
  <si>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</si>
  <si>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</si>
  <si>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</si>
  <si>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</si>
  <si>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</si>
  <si>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</si>
  <si>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</si>
  <si>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</si>
  <si>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</si>
  <si>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</si>
  <si>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</si>
  <si>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</si>
  <si>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</si>
  <si>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</si>
  <si>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</si>
  <si>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</si>
  <si>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</si>
  <si>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</si>
  <si>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</si>
  <si>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</si>
  <si>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</si>
  <si>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</si>
  <si>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</si>
  <si>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</si>
  <si>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</si>
  <si>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</si>
  <si>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</si>
  <si>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</si>
  <si>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</si>
  <si>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</si>
  <si>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</si>
  <si>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</si>
  <si>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</si>
  <si>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</si>
  <si>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</si>
  <si>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</si>
  <si>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</si>
  <si>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</si>
  <si>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</si>
  <si>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</si>
  <si>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</si>
  <si>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</si>
  <si>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</si>
  <si>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</si>
  <si>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</si>
  <si>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</si>
  <si>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</si>
  <si>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</si>
  <si>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</si>
  <si>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</si>
  <si>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</si>
  <si>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</si>
  <si>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</si>
  <si>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</si>
  <si>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</si>
  <si>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</si>
  <si>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</si>
  <si>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</si>
  <si>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</si>
  <si>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</si>
  <si>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</si>
  <si>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</si>
  <si>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</si>
  <si>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</si>
  <si>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</si>
  <si>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</si>
  <si>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</si>
  <si>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</si>
  <si>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</si>
  <si>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</si>
  <si>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</si>
  <si>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</si>
  <si>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</si>
  <si>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</si>
  <si>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</si>
  <si>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</si>
  <si>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</si>
  <si>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</si>
  <si>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</si>
  <si>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</si>
  <si>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</si>
  <si>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</si>
  <si>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</si>
  <si>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</si>
  <si>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</si>
  <si>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</si>
  <si>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</si>
  <si>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</si>
  <si>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</si>
  <si>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</si>
  <si>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</si>
  <si>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</si>
  <si>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</si>
  <si>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</si>
  <si>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</si>
  <si>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</si>
  <si>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</si>
  <si>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</si>
  <si>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</si>
  <si>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</si>
  <si>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</si>
  <si>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</si>
  <si>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</si>
  <si>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</si>
  <si>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</si>
  <si>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</si>
  <si>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</si>
  <si>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</si>
  <si>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</si>
  <si>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</si>
  <si>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</si>
  <si>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</si>
  <si>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</si>
  <si>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</si>
  <si>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</si>
  <si>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</si>
  <si>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</si>
  <si>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</si>
  <si>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</si>
  <si>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</si>
  <si>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</si>
  <si>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</si>
  <si>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</si>
  <si>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</si>
  <si>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</si>
  <si>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</si>
  <si>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</si>
  <si>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</si>
  <si>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</si>
  <si>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</si>
  <si>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</si>
  <si>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</si>
  <si>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</si>
  <si>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</si>
  <si>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</si>
  <si>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</si>
  <si>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</si>
  <si>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</si>
  <si>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</si>
  <si>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</si>
  <si>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</si>
  <si>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</si>
  <si>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</si>
  <si>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</si>
  <si>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</si>
  <si>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</si>
  <si>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</si>
  <si>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</si>
  <si>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</si>
  <si>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</si>
  <si>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</si>
  <si>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</si>
  <si>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</si>
  <si>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</si>
  <si>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</si>
  <si>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</si>
  <si>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</si>
  <si>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</si>
  <si>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</si>
  <si>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</si>
  <si>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</si>
  <si>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</si>
  <si>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</si>
  <si>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</si>
  <si>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</si>
  <si>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</si>
  <si>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</si>
  <si>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</si>
  <si>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</si>
  <si>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</si>
  <si>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</si>
  <si>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</si>
  <si>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</si>
  <si>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</si>
  <si>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</si>
  <si>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</si>
  <si>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</si>
  <si>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</si>
  <si>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</si>
  <si>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</si>
  <si>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</si>
  <si>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</si>
  <si>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</si>
  <si>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</si>
  <si>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</si>
  <si>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</si>
  <si>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</si>
  <si>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</si>
  <si>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</si>
  <si>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</si>
  <si>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</si>
  <si>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</si>
  <si>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</si>
  <si>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</si>
  <si>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</si>
  <si>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</si>
  <si>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</si>
  <si>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</si>
  <si>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</si>
  <si>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</si>
  <si>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</si>
  <si>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</si>
  <si>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</si>
  <si>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</si>
  <si>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</si>
  <si>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</si>
  <si>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</si>
  <si>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</si>
  <si>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</si>
  <si>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</si>
  <si>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</si>
  <si>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</si>
  <si>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</si>
  <si>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</si>
  <si>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</si>
  <si>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</si>
  <si>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</si>
  <si>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</si>
  <si>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</si>
  <si>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</si>
  <si>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</si>
  <si>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</si>
  <si>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</si>
  <si>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</si>
  <si>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</si>
  <si>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</si>
  <si>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</si>
  <si>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</si>
  <si>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</si>
  <si>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</si>
  <si>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</si>
  <si>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</si>
  <si>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</si>
  <si>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</si>
  <si>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</si>
  <si>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</si>
  <si>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</si>
  <si>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</si>
  <si>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</si>
  <si>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</si>
  <si>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</si>
  <si>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</si>
  <si>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</si>
  <si>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</si>
  <si>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</si>
  <si>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</si>
  <si>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</si>
  <si>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</si>
  <si>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</si>
  <si>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</si>
  <si>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</si>
  <si>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</si>
  <si>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</si>
  <si>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</si>
  <si>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</si>
  <si>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</si>
  <si>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</si>
  <si>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</si>
  <si>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</si>
  <si>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</si>
  <si>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</si>
  <si>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</si>
  <si>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</si>
  <si>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</si>
  <si>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</si>
  <si>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</si>
  <si>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</si>
  <si>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</si>
  <si>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</si>
  <si>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</si>
  <si>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</si>
  <si>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</si>
  <si>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</si>
  <si>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</si>
  <si>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</si>
  <si>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</si>
  <si>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</si>
  <si>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</si>
  <si>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</si>
  <si>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</si>
  <si>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</si>
  <si>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</si>
  <si>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</si>
  <si>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</si>
  <si>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</si>
  <si>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</si>
  <si>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</si>
  <si>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</si>
  <si>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</si>
  <si>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</si>
  <si>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</si>
  <si>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</si>
  <si>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</si>
  <si>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</si>
  <si>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</si>
  <si>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</si>
  <si>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</si>
  <si>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</si>
  <si>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</si>
  <si>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</si>
  <si>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</si>
  <si>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</si>
  <si>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</si>
  <si>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</si>
  <si>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</si>
  <si>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</si>
  <si>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</si>
  <si>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</si>
  <si>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</si>
  <si>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</si>
  <si>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</si>
  <si>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</si>
  <si>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</si>
  <si>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</si>
  <si>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</si>
  <si>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</si>
  <si>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</si>
  <si>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</si>
  <si>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</si>
  <si>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</si>
  <si>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</si>
  <si>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</si>
  <si>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</si>
  <si>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</si>
  <si>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</si>
  <si>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</si>
  <si>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</si>
  <si>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</si>
  <si>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</si>
  <si>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</si>
  <si>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</si>
  <si>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</si>
  <si>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</si>
  <si>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</si>
  <si>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</si>
  <si>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</si>
  <si>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</si>
  <si>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</si>
  <si>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</si>
  <si>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</si>
  <si>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</si>
  <si>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</si>
  <si>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</si>
  <si>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</si>
  <si>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</si>
  <si>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</si>
  <si>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</si>
  <si>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</si>
  <si>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</si>
  <si>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</si>
  <si>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</si>
  <si>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</si>
  <si>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</si>
  <si>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</si>
  <si>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</si>
  <si>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</si>
  <si>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</si>
  <si>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</si>
  <si>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</si>
  <si>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</si>
  <si>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</si>
  <si>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</si>
  <si>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</si>
  <si>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</si>
  <si>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</si>
  <si>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</si>
  <si>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</si>
  <si>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</si>
  <si>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</si>
  <si>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</si>
  <si>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</si>
  <si>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</si>
  <si>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</si>
  <si>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</si>
  <si>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</si>
  <si>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</si>
  <si>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</si>
  <si>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</si>
  <si>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</si>
  <si>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</si>
  <si>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</si>
  <si>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</si>
  <si>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</si>
  <si>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</si>
  <si>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</si>
  <si>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</si>
  <si>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</si>
  <si>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</si>
  <si>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</si>
  <si>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</si>
  <si>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</si>
  <si>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</si>
  <si>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</si>
  <si>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</si>
  <si>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</si>
  <si>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</si>
  <si>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</si>
  <si>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</si>
  <si>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</si>
  <si>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</si>
  <si>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</si>
  <si>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</si>
  <si>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</si>
  <si>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</si>
  <si>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</si>
  <si>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</si>
  <si>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</si>
  <si>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</si>
  <si>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</si>
  <si>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</si>
  <si>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</si>
  <si>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</si>
  <si>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</si>
  <si>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</si>
  <si>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</si>
  <si>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</si>
  <si>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</si>
  <si>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</si>
  <si>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</si>
  <si>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</si>
  <si>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</si>
  <si>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</si>
  <si>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</si>
  <si>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</si>
  <si>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</si>
  <si>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</si>
  <si>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</si>
  <si>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</si>
  <si>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</si>
  <si>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</si>
  <si>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</si>
  <si>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</si>
  <si>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</si>
  <si>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</si>
  <si>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</si>
  <si>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</si>
  <si>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</si>
  <si>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</si>
  <si>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</si>
  <si>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</si>
  <si>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</si>
  <si>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</si>
  <si>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</si>
  <si>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</si>
  <si>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</si>
  <si>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</si>
  <si>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</si>
  <si>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</si>
  <si>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</si>
  <si>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</si>
  <si>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</si>
  <si>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</si>
  <si>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</si>
  <si>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</si>
  <si>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</si>
  <si>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</si>
  <si>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</si>
  <si>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</si>
  <si>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</si>
  <si>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</si>
  <si>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</si>
  <si>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</si>
  <si>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</si>
  <si>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</si>
  <si>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</si>
  <si>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</si>
  <si>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</si>
  <si>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</si>
  <si>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</si>
  <si>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</si>
  <si>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</si>
  <si>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</si>
  <si>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</si>
  <si>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</si>
  <si>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</si>
  <si>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</si>
  <si>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</si>
  <si>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</si>
  <si>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</si>
  <si>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</si>
  <si>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</si>
  <si>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</si>
  <si>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</si>
  <si>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</si>
  <si>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</si>
  <si>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</si>
  <si>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</si>
  <si>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</si>
  <si>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</si>
  <si>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</si>
  <si>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</si>
  <si>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</si>
  <si>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</si>
  <si>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</si>
  <si>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</si>
  <si>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</si>
  <si>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</si>
  <si>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</si>
  <si>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</si>
  <si>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</si>
  <si>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</si>
  <si>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</si>
  <si>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</si>
  <si>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</si>
  <si>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</si>
  <si>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</si>
  <si>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</si>
  <si>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</si>
  <si>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</si>
  <si>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</si>
  <si>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</si>
  <si>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</si>
  <si>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</si>
  <si>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</si>
  <si>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</si>
  <si>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</si>
  <si>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</si>
  <si>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</si>
  <si>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</si>
  <si>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</si>
  <si>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</si>
  <si>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</si>
  <si>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</si>
  <si>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</si>
  <si>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</si>
  <si>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</si>
  <si>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</si>
  <si>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</si>
  <si>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</si>
  <si>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</si>
  <si>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</si>
  <si>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</si>
  <si>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</si>
  <si>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</si>
  <si>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</si>
  <si>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</si>
  <si>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</si>
  <si>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</si>
  <si>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</si>
  <si>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</si>
  <si>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</si>
  <si>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</si>
  <si>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</si>
  <si>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</si>
  <si>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</si>
  <si>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</si>
  <si>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</si>
  <si>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</si>
  <si>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</si>
  <si>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</si>
  <si>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</si>
  <si>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</si>
  <si>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</si>
  <si>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</si>
  <si>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</si>
  <si>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</si>
  <si>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</si>
  <si>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</si>
  <si>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</si>
  <si>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</si>
  <si>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</si>
  <si>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</si>
  <si>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</si>
  <si>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</si>
  <si>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</si>
  <si>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</si>
  <si>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</si>
  <si>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</si>
  <si>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</si>
  <si>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</si>
  <si>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</si>
  <si>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</si>
  <si>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</si>
  <si>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</si>
  <si>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</si>
  <si>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</si>
  <si>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</si>
  <si>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</si>
  <si>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</si>
  <si>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</si>
  <si>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</si>
  <si>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</si>
  <si>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</si>
  <si>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</si>
  <si>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</si>
  <si>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</si>
  <si>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</si>
  <si>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</si>
  <si>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</si>
  <si>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</si>
  <si>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</si>
  <si>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</si>
  <si>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</si>
  <si>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</si>
  <si>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</si>
  <si>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</si>
  <si>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</si>
  <si>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</si>
  <si>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</si>
  <si>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</si>
  <si>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</si>
  <si>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</si>
  <si>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</si>
  <si>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</si>
  <si>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</si>
  <si>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</si>
  <si>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</si>
  <si>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</si>
  <si>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</si>
  <si>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</si>
  <si>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</si>
  <si>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</si>
  <si>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</si>
  <si>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</si>
  <si>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</si>
  <si>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</si>
  <si>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</si>
  <si>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</si>
  <si>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</si>
  <si>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</si>
  <si>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</si>
  <si>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</si>
  <si>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</si>
  <si>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</si>
  <si>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</si>
  <si>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</si>
  <si>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</si>
  <si>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</si>
  <si>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</si>
  <si>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</si>
  <si>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</si>
  <si>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</si>
  <si>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</si>
  <si>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</si>
  <si>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</si>
  <si>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</si>
  <si>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</si>
  <si>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</si>
  <si>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</si>
  <si>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</si>
  <si>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</si>
  <si>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</si>
  <si>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</si>
  <si>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</si>
  <si>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</si>
  <si>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</si>
  <si>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</si>
  <si>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</si>
  <si>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</si>
  <si>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</si>
  <si>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</si>
  <si>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</si>
  <si>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</si>
  <si>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</si>
  <si>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</si>
  <si>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</si>
  <si>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</si>
  <si>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</si>
  <si>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</si>
  <si>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</si>
  <si>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</si>
  <si>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</si>
  <si>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</si>
  <si>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</si>
  <si>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</si>
  <si>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</si>
  <si>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</si>
  <si>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</si>
  <si>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</si>
  <si>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</si>
  <si>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</si>
  <si>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</si>
  <si>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</si>
  <si>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</si>
  <si>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</si>
  <si>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</si>
  <si>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</si>
  <si>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</si>
  <si>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</si>
  <si>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</si>
  <si>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</si>
  <si>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</si>
  <si>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</si>
  <si>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</si>
  <si>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</si>
  <si>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</si>
  <si>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</si>
  <si>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</si>
  <si>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</si>
  <si>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</si>
  <si>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</si>
  <si>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</si>
  <si>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</si>
  <si>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</si>
  <si>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</si>
  <si>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</si>
  <si>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</si>
  <si>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</si>
  <si>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</si>
  <si>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</si>
  <si>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</si>
  <si>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</si>
  <si>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</si>
  <si>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</si>
  <si>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</si>
  <si>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</si>
  <si>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</si>
  <si>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</si>
  <si>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</si>
  <si>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</si>
  <si>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</si>
  <si>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</si>
  <si>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</si>
  <si>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</si>
  <si>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</si>
  <si>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</si>
  <si>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</si>
  <si>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</si>
  <si>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</si>
  <si>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</si>
  <si>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</si>
  <si>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</si>
  <si>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</si>
  <si>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</si>
  <si>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</si>
  <si>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</si>
  <si>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</si>
  <si>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</si>
  <si>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</si>
  <si>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</si>
  <si>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</si>
  <si>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</si>
  <si>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</si>
  <si>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</si>
  <si>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</si>
  <si>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</si>
  <si>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</si>
  <si>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</si>
  <si>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</si>
  <si>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</si>
  <si>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</si>
  <si>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</si>
  <si>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</si>
  <si>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</si>
  <si>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</si>
  <si>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</si>
  <si>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</si>
  <si>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</si>
  <si>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</si>
  <si>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</si>
  <si>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</si>
  <si>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</si>
  <si>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</si>
  <si>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</si>
  <si>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</si>
  <si>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</si>
  <si>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</si>
  <si>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</si>
  <si>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</si>
  <si>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</si>
  <si>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</si>
  <si>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</si>
  <si>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</si>
  <si>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</si>
  <si>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</si>
  <si>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</si>
  <si>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</si>
  <si>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</si>
  <si>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</si>
  <si>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</si>
  <si>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</si>
  <si>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</si>
  <si>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</si>
  <si>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</si>
  <si>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</si>
  <si>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</si>
  <si>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</si>
  <si>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</si>
  <si>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</si>
  <si>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</si>
  <si>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</si>
  <si>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</si>
  <si>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</si>
  <si>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</si>
  <si>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</si>
  <si>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</si>
  <si>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</si>
  <si>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</si>
  <si>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</si>
  <si>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</si>
  <si>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</si>
  <si>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</si>
  <si>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</si>
  <si>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</si>
  <si>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</si>
  <si>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</si>
  <si>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</si>
  <si>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</si>
  <si>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</si>
  <si>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</si>
  <si>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</si>
  <si>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</si>
  <si>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</si>
  <si>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</si>
  <si>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</si>
  <si>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</si>
  <si>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</si>
  <si>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</si>
  <si>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</si>
  <si>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</si>
  <si>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</si>
  <si>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</si>
  <si>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</si>
  <si>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</si>
  <si>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</si>
  <si>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</si>
  <si>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</si>
  <si>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</si>
  <si>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</si>
  <si>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</si>
  <si>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</si>
  <si>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</si>
  <si>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</si>
  <si>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</si>
  <si>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</si>
  <si>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</si>
  <si>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</si>
  <si>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</si>
  <si>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</si>
  <si>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</si>
  <si>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</si>
  <si>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</si>
  <si>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</si>
  <si>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</si>
  <si>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</si>
  <si>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</si>
  <si>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</si>
  <si>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</si>
  <si>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</si>
  <si>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</si>
  <si>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</si>
  <si>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</si>
  <si>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</si>
  <si>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</si>
  <si>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</si>
  <si>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</si>
  <si>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</si>
  <si>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</si>
  <si>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</si>
  <si>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</si>
  <si>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</si>
  <si>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</si>
  <si>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</si>
  <si>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</si>
  <si>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</si>
  <si>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</si>
  <si>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</si>
  <si>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</si>
  <si>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</si>
  <si>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</si>
  <si>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</si>
  <si>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</si>
  <si>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</si>
  <si>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</si>
  <si>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</si>
  <si>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</si>
  <si>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</si>
  <si>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</si>
  <si>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</si>
  <si>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</si>
  <si>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</si>
  <si>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</si>
  <si>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</si>
  <si>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</si>
  <si>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</si>
  <si>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</si>
  <si>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</si>
  <si>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</si>
  <si>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</si>
  <si>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</si>
  <si>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</si>
  <si>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</si>
  <si>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</si>
  <si>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</si>
  <si>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</si>
  <si>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</si>
  <si>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</si>
  <si>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</si>
  <si>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</si>
  <si>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</si>
  <si>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</si>
  <si>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</si>
  <si>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</si>
  <si>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</si>
  <si>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</si>
  <si>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</si>
  <si>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</si>
  <si>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</si>
  <si>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</si>
  <si>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</si>
  <si>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</si>
  <si>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</si>
  <si>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</si>
  <si>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</si>
  <si>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</si>
  <si>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</si>
  <si>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</si>
  <si>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</si>
  <si>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</si>
  <si>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</si>
  <si>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</si>
  <si>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</si>
  <si>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</si>
  <si>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</si>
  <si>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</si>
  <si>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</si>
  <si>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</si>
  <si>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</si>
  <si>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</si>
  <si>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</si>
  <si>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</si>
  <si>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</si>
  <si>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</si>
  <si>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</si>
  <si>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</si>
  <si>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</si>
  <si>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</si>
  <si>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</si>
  <si>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</si>
  <si>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</si>
  <si>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</si>
  <si>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</si>
  <si>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</si>
  <si>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</si>
  <si>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</si>
  <si>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</si>
  <si>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</si>
  <si>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</si>
  <si>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</si>
  <si>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</si>
  <si>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</si>
  <si>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</si>
  <si>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</si>
  <si>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</si>
  <si>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</si>
  <si>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</si>
  <si>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</si>
  <si>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</si>
  <si>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</si>
  <si>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</si>
  <si>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</si>
  <si>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</si>
  <si>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</si>
  <si>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</si>
  <si>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</si>
  <si>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</si>
  <si>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</si>
  <si>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</si>
  <si>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</si>
  <si>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</si>
  <si>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</si>
  <si>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</si>
  <si>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</si>
  <si>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</si>
  <si>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</si>
  <si>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</si>
  <si>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</si>
  <si>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</si>
  <si>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</si>
  <si>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</si>
  <si>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</si>
  <si>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</si>
  <si>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</si>
  <si>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</si>
  <si>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</si>
  <si>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</si>
  <si>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</si>
  <si>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</si>
  <si>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</si>
  <si>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</si>
  <si>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</si>
  <si>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</si>
  <si>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</si>
  <si>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</si>
  <si>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</si>
  <si>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</si>
  <si>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</si>
  <si>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</si>
  <si>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</si>
  <si>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</si>
  <si>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</si>
  <si>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</si>
  <si>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</si>
  <si>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</si>
  <si>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</si>
  <si>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</si>
  <si>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</si>
  <si>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</si>
  <si>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</si>
  <si>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</si>
  <si>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</si>
  <si>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</si>
  <si>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</si>
  <si>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</si>
  <si>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</si>
  <si>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</si>
  <si>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</si>
  <si>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</si>
  <si>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</si>
  <si>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</si>
  <si>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</si>
  <si>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</si>
  <si>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</si>
  <si>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</si>
  <si>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</si>
  <si>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</si>
  <si>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</si>
  <si>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</si>
  <si>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</si>
  <si>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</si>
  <si>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</si>
  <si>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</si>
  <si>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</si>
  <si>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</si>
  <si>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</si>
  <si>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</si>
  <si>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</si>
  <si>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</si>
  <si>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</si>
  <si>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</si>
  <si>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</si>
  <si>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</si>
  <si>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</si>
  <si>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</si>
  <si>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</si>
  <si>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</si>
  <si>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</si>
  <si>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</si>
  <si>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</si>
  <si>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</si>
  <si>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</si>
  <si>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</si>
  <si>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</si>
  <si>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</si>
  <si>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</si>
  <si>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</si>
  <si>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</si>
  <si>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</si>
  <si>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</si>
  <si>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</si>
  <si>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</si>
  <si>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</si>
  <si>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</si>
  <si>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</si>
  <si>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</si>
  <si>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</si>
  <si>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</si>
  <si>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</si>
  <si>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</si>
  <si>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</si>
  <si>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</si>
  <si>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</si>
  <si>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</si>
  <si>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</si>
  <si>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</si>
  <si>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</si>
  <si>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</si>
  <si>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</si>
  <si>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</si>
  <si>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</si>
  <si>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</si>
  <si>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</si>
  <si>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</si>
  <si>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</si>
  <si>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</si>
  <si>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</si>
  <si>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</si>
  <si>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</si>
  <si>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</si>
  <si>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</si>
  <si>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</si>
  <si>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</si>
  <si>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</si>
  <si>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</si>
  <si>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</si>
  <si>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</si>
  <si>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</si>
  <si>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</si>
  <si>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</si>
  <si>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</si>
  <si>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</si>
  <si>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</si>
  <si>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</si>
  <si>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</si>
  <si>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</si>
  <si>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</si>
  <si>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</si>
  <si>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</si>
  <si>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</si>
  <si>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</si>
  <si>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</si>
  <si>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</si>
  <si>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</si>
  <si>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</si>
  <si>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</si>
  <si>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</si>
  <si>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</si>
  <si>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</si>
  <si>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</si>
  <si>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</si>
  <si>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</si>
  <si>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</si>
  <si>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</si>
  <si>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</si>
  <si>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</si>
  <si>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</si>
  <si>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</si>
  <si>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</si>
  <si>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</si>
  <si>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</si>
  <si>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</si>
  <si>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</si>
  <si>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</si>
  <si>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</si>
  <si>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</si>
  <si>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</si>
  <si>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</si>
  <si>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</si>
  <si>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</si>
  <si>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</si>
  <si>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</si>
  <si>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</si>
  <si>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</si>
  <si>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</si>
  <si>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</si>
  <si>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</si>
  <si>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</si>
  <si>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</si>
  <si>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</si>
  <si>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</si>
  <si>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</si>
  <si>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</si>
  <si>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</si>
  <si>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</si>
  <si>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</si>
  <si>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</si>
  <si>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</si>
  <si>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</si>
  <si>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</si>
  <si>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</si>
  <si>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</si>
  <si>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</si>
  <si>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</si>
  <si>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</si>
  <si>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</si>
  <si>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</si>
  <si>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</si>
  <si>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</si>
  <si>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</si>
  <si>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</si>
  <si>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</si>
  <si>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</si>
  <si>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</si>
  <si>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</si>
  <si>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</si>
  <si>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</si>
  <si>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</si>
  <si>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</si>
  <si>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</si>
  <si>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</si>
  <si>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</si>
  <si>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</si>
  <si>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</si>
  <si>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</si>
  <si>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</si>
  <si>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</si>
  <si>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</si>
  <si>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</si>
  <si>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</si>
  <si>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</si>
  <si>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</si>
  <si>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</si>
  <si>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</si>
  <si>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</si>
  <si>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</si>
  <si>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</si>
  <si>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</si>
  <si>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</si>
  <si>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</si>
  <si>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</si>
  <si>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</si>
  <si>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</si>
  <si>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</si>
  <si>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</si>
  <si>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</si>
  <si>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</si>
  <si>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</si>
  <si>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</si>
  <si>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</si>
  <si>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</si>
  <si>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</si>
  <si>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</si>
  <si>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</si>
  <si>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</si>
  <si>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</si>
  <si>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</si>
  <si>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</si>
  <si>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</si>
  <si>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</si>
  <si>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</si>
  <si>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</si>
  <si>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</si>
  <si>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</si>
  <si>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</si>
  <si>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</si>
  <si>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</si>
  <si>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</si>
  <si>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</si>
  <si>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</si>
  <si>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</si>
  <si>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</si>
  <si>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</si>
  <si>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</si>
  <si>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</si>
  <si>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</si>
  <si>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</si>
  <si>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</si>
  <si>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</si>
  <si>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</si>
  <si>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</si>
  <si>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</si>
  <si>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</si>
  <si>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</si>
  <si>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</si>
  <si>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</si>
  <si>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</si>
  <si>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</si>
  <si>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</si>
  <si>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</si>
  <si>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</si>
  <si>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</si>
  <si>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</si>
  <si>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</si>
  <si>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</si>
  <si>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</si>
  <si>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</si>
  <si>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</si>
  <si>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</si>
  <si>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</si>
  <si>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</si>
  <si>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</si>
  <si>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</si>
  <si>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</si>
  <si>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</si>
  <si>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</si>
  <si>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</si>
  <si>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</si>
  <si>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</si>
  <si>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</si>
  <si>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</si>
  <si>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</si>
  <si>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</si>
  <si>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</si>
  <si>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</si>
  <si>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</si>
  <si>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</si>
  <si>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</si>
  <si>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</si>
  <si>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</si>
  <si>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</si>
  <si>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</si>
  <si>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</si>
  <si>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</si>
  <si>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</si>
  <si>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</si>
  <si>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</si>
  <si>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</si>
  <si>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</si>
  <si>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</si>
  <si>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</si>
  <si>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</si>
  <si>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</si>
  <si>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</si>
  <si>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</si>
  <si>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</si>
  <si>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</si>
  <si>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</si>
  <si>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</si>
  <si>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</si>
  <si>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</si>
  <si>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</si>
  <si>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</si>
  <si>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</si>
  <si>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</si>
  <si>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</si>
  <si>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</si>
  <si>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</si>
  <si>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</si>
  <si>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</si>
  <si>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</si>
  <si>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</si>
  <si>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</si>
  <si>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</si>
  <si>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</si>
  <si>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</si>
  <si>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</si>
  <si>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</si>
  <si>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</si>
  <si>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</si>
  <si>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</si>
  <si>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</si>
  <si>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</si>
  <si>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</si>
  <si>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</si>
  <si>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</si>
  <si>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</si>
  <si>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</si>
  <si>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</si>
  <si>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</si>
  <si>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</si>
  <si>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</si>
  <si>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</si>
  <si>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</si>
  <si>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</si>
  <si>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</si>
  <si>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</si>
  <si>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</si>
  <si>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</si>
  <si>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</si>
  <si>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</si>
  <si>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</si>
  <si>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</si>
  <si>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</si>
  <si>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</si>
  <si>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</si>
  <si>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</si>
  <si>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</si>
  <si>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</si>
  <si>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</si>
  <si>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</si>
  <si>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</si>
  <si>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</si>
  <si>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</si>
  <si>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</si>
  <si>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</si>
  <si>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</si>
  <si>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</si>
  <si>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</si>
  <si>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</si>
  <si>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</si>
  <si>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</si>
  <si>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</si>
  <si>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</si>
  <si>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</si>
  <si>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</si>
  <si>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</si>
  <si>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</si>
  <si>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</si>
  <si>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</si>
  <si>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</si>
  <si>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</si>
  <si>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</si>
  <si>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</si>
  <si>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</si>
  <si>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</si>
  <si>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</si>
  <si>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</si>
  <si>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</si>
  <si>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</si>
  <si>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</si>
  <si>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</si>
  <si>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</si>
  <si>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</si>
  <si>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</si>
  <si>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</si>
  <si>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</si>
  <si>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</si>
  <si>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</si>
  <si>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</si>
  <si>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</si>
  <si>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</si>
  <si>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</si>
  <si>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</si>
  <si>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</si>
  <si>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</si>
  <si>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</si>
  <si>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</si>
  <si>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</si>
  <si>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</si>
  <si>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</si>
  <si>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</si>
  <si>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</si>
  <si>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</si>
  <si>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</si>
  <si>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</si>
  <si>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</si>
  <si>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</si>
  <si>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</si>
  <si>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</si>
  <si>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</si>
  <si>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</si>
  <si>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</si>
  <si>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</si>
  <si>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</si>
  <si>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</si>
  <si>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</si>
  <si>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</si>
  <si>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</si>
  <si>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</si>
  <si>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</si>
  <si>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</si>
  <si>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</si>
  <si>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</si>
  <si>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</si>
  <si>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</si>
  <si>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</si>
  <si>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</si>
  <si>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</si>
  <si>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</si>
  <si>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</si>
  <si>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</si>
  <si>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</si>
  <si>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</si>
  <si>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</si>
  <si>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</si>
  <si>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</si>
  <si>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</si>
  <si>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</si>
  <si>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</si>
  <si>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</si>
  <si>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</si>
  <si>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</si>
  <si>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</si>
  <si>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</si>
  <si>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</si>
  <si>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</si>
  <si>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</si>
  <si>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</si>
  <si>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</si>
  <si>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</si>
  <si>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</si>
  <si>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</si>
  <si>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</si>
  <si>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</si>
  <si>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</si>
  <si>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</si>
  <si>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</si>
  <si>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</si>
  <si>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</si>
  <si>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</si>
  <si>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</si>
  <si>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</si>
  <si>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</si>
  <si>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</si>
  <si>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</si>
  <si>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</si>
  <si>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</si>
  <si>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</si>
  <si>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</si>
  <si>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</si>
  <si>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</si>
  <si>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</si>
  <si>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</si>
  <si>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</si>
  <si>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</si>
  <si>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</si>
  <si>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</si>
  <si>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</si>
  <si>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</si>
  <si>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</si>
  <si>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</si>
  <si>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</si>
  <si>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</si>
  <si>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</si>
  <si>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</si>
  <si>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</si>
  <si>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</si>
  <si>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</si>
  <si>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</si>
  <si>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</si>
  <si>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</si>
  <si>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</si>
  <si>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</si>
  <si>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</si>
  <si>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</si>
  <si>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</si>
  <si>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</si>
  <si>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</si>
  <si>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</si>
  <si>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</si>
  <si>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</si>
  <si>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</si>
  <si>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</si>
  <si>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</si>
  <si>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</si>
  <si>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</si>
  <si>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</si>
  <si>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</si>
  <si>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</si>
  <si>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</si>
  <si>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</si>
  <si>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</si>
  <si>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</si>
  <si>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</si>
  <si>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</si>
  <si>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</si>
  <si>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</si>
  <si>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</si>
  <si>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</si>
  <si>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</si>
  <si>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</si>
  <si>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</si>
  <si>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</si>
  <si>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</si>
  <si>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</si>
  <si>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</si>
  <si>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</si>
  <si>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</si>
  <si>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</si>
  <si>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</si>
  <si>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</si>
  <si>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</si>
  <si>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</si>
  <si>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</si>
  <si>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</si>
  <si>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</si>
  <si>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</si>
  <si>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</si>
  <si>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</si>
  <si>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</si>
  <si>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</si>
  <si>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</si>
  <si>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</si>
  <si>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</si>
  <si>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</si>
  <si>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</si>
  <si>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</si>
  <si>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</si>
  <si>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</si>
  <si>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</si>
  <si>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</si>
  <si>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</si>
  <si>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</si>
  <si>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</si>
  <si>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</si>
  <si>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</si>
  <si>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</si>
  <si>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</si>
  <si>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</si>
  <si>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</si>
  <si>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</si>
  <si>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</si>
  <si>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</si>
  <si>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</si>
  <si>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</si>
  <si>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</si>
  <si>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</si>
  <si>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</si>
  <si>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</si>
  <si>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</si>
  <si>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</si>
  <si>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</si>
  <si>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</si>
  <si>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</si>
  <si>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</si>
  <si>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</si>
  <si>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</si>
  <si>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</si>
  <si>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</si>
  <si>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</si>
  <si>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</si>
  <si>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</si>
  <si>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</si>
  <si>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</si>
  <si>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</si>
  <si>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</si>
  <si>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</si>
  <si>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</si>
  <si>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</si>
  <si>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</si>
  <si>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</si>
  <si>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</si>
  <si>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</si>
  <si>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</si>
  <si>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</si>
  <si>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</si>
  <si>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</si>
  <si>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</si>
  <si>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</si>
  <si>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</si>
  <si>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</si>
  <si>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</si>
  <si>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</si>
  <si>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</si>
  <si>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</si>
  <si>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</si>
  <si>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</si>
  <si>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</si>
  <si>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</si>
  <si>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</si>
  <si>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</si>
  <si>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</si>
  <si>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</si>
  <si>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</si>
  <si>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</si>
  <si>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</si>
  <si>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</si>
  <si>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</si>
  <si>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</si>
  <si>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</si>
  <si>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</si>
  <si>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</si>
  <si>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</si>
  <si>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</si>
  <si>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</si>
  <si>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</si>
  <si>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</si>
  <si>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</si>
  <si>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</si>
  <si>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</si>
  <si>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</si>
  <si>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</si>
  <si>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</si>
  <si>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</si>
  <si>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</si>
  <si>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</si>
  <si>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</si>
  <si>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</si>
  <si>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</si>
  <si>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</si>
  <si>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</si>
  <si>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</si>
  <si>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</si>
  <si>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</si>
  <si>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</si>
  <si>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</si>
  <si>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</si>
  <si>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</si>
  <si>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</si>
  <si>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</si>
  <si>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</si>
  <si>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</si>
  <si>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</si>
  <si>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</si>
  <si>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</si>
  <si>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</si>
  <si>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</si>
  <si>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</si>
  <si>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</si>
  <si>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</si>
  <si>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</si>
  <si>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</si>
  <si>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</si>
  <si>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</si>
  <si>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</si>
  <si>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</si>
  <si>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</si>
  <si>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</si>
  <si>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</si>
  <si>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</si>
  <si>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</si>
  <si>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</si>
  <si>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</si>
  <si>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</si>
  <si>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</si>
  <si>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</si>
  <si>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</si>
  <si>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</si>
  <si>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</si>
  <si>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</si>
  <si>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</si>
  <si>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</si>
  <si>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</si>
  <si>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</si>
  <si>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</si>
  <si>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</si>
  <si>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</si>
  <si>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</si>
  <si>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</si>
  <si>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</si>
  <si>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</si>
  <si>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</si>
  <si>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</si>
  <si>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</si>
  <si>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</si>
  <si>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</si>
  <si>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</si>
  <si>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</si>
  <si>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</si>
  <si>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</si>
  <si>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</si>
  <si>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</si>
  <si>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</si>
  <si>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</si>
  <si>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</si>
  <si>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</si>
  <si>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</si>
  <si>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</si>
  <si>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</si>
  <si>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</si>
  <si>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</si>
  <si>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</si>
  <si>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</si>
  <si>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</si>
  <si>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</si>
  <si>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</si>
  <si>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</si>
  <si>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</si>
  <si>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</si>
  <si>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</si>
  <si>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</si>
  <si>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</si>
  <si>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</si>
  <si>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</si>
  <si>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</si>
  <si>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</si>
  <si>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</si>
  <si>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</si>
  <si>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</si>
  <si>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</si>
  <si>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</si>
  <si>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</si>
  <si>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</si>
  <si>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</si>
  <si>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</si>
  <si>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</si>
  <si>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</si>
  <si>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</si>
  <si>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</si>
  <si>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</si>
  <si>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</si>
  <si>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</si>
  <si>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</si>
  <si>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</si>
  <si>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</si>
  <si>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</si>
  <si>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</si>
  <si>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</si>
  <si>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</si>
  <si>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</si>
  <si>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</si>
  <si>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</si>
  <si>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</si>
  <si>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</si>
  <si>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</si>
  <si>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</si>
  <si>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</si>
  <si>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</si>
  <si>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</si>
  <si>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</si>
  <si>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</si>
  <si>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</si>
  <si>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</si>
  <si>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</si>
  <si>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</si>
  <si>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</si>
  <si>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</si>
  <si>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</si>
  <si>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</si>
  <si>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</si>
  <si>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</si>
  <si>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</si>
  <si>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</si>
  <si>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</si>
  <si>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</si>
  <si>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</si>
  <si>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</si>
  <si>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</si>
  <si>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</si>
  <si>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</si>
  <si>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</si>
  <si>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</si>
  <si>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</si>
  <si>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</si>
  <si>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</si>
  <si>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</si>
  <si>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</si>
  <si>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</si>
  <si>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</si>
  <si>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</si>
  <si>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</si>
  <si>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</si>
  <si>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</si>
  <si>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</si>
  <si>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</si>
  <si>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</si>
  <si>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</si>
  <si>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</si>
  <si>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</si>
  <si>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</si>
  <si>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</si>
  <si>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</si>
  <si>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</si>
  <si>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</si>
  <si>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</si>
  <si>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</si>
  <si>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</si>
  <si>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</si>
  <si>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</si>
  <si>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</si>
  <si>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</si>
  <si>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</si>
  <si>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</si>
  <si>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</si>
  <si>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</si>
  <si>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</si>
  <si>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</si>
  <si>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</si>
  <si>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</si>
  <si>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</si>
  <si>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</si>
  <si>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</si>
  <si>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</si>
  <si>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</si>
  <si>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</si>
  <si>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</si>
  <si>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</si>
  <si>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</si>
  <si>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</si>
  <si>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</si>
  <si>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</si>
  <si>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</si>
  <si>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</si>
  <si>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</si>
  <si>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</si>
  <si>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</si>
  <si>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</si>
  <si>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</si>
  <si>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</si>
  <si>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</si>
  <si>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</si>
  <si>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</si>
  <si>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</si>
  <si>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</si>
  <si>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</si>
  <si>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</si>
  <si>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</si>
  <si>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</si>
  <si>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</si>
  <si>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</si>
  <si>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</si>
  <si>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</si>
  <si>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</si>
  <si>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</si>
  <si>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</si>
  <si>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</si>
  <si>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</si>
  <si>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</si>
  <si>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</si>
  <si>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</si>
  <si>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</si>
  <si>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</si>
  <si>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</si>
  <si>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</si>
  <si>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</si>
  <si>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</si>
  <si>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</si>
  <si>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</si>
  <si>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</si>
  <si>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</si>
  <si>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</si>
  <si>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</si>
  <si>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</si>
  <si>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</si>
  <si>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</si>
  <si>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</si>
  <si>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</si>
  <si>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</si>
  <si>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</si>
  <si>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</si>
  <si>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</si>
  <si>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</si>
  <si>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</si>
  <si>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</si>
  <si>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</si>
  <si>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</si>
  <si>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</si>
  <si>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</si>
  <si>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</si>
  <si>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</si>
  <si>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</si>
  <si>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</si>
  <si>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</si>
  <si>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</si>
  <si>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</si>
  <si>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</si>
  <si>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</si>
  <si>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</si>
  <si>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</si>
  <si>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</si>
  <si>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</si>
  <si>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</si>
  <si>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</si>
  <si>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</si>
  <si>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</si>
  <si>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</si>
  <si>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</si>
  <si>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</si>
  <si>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</si>
  <si>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</si>
  <si>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</si>
  <si>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</si>
  <si>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</si>
  <si>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</si>
  <si>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</si>
  <si>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</si>
  <si>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</si>
  <si>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</si>
  <si>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</si>
  <si>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</si>
  <si>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</si>
  <si>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</si>
  <si>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</si>
  <si>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</si>
  <si>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</si>
  <si>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</si>
  <si>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</si>
  <si>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</si>
  <si>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</si>
  <si>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</si>
  <si>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</si>
  <si>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</si>
  <si>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</si>
  <si>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</si>
  <si>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</si>
  <si>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</si>
  <si>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</si>
  <si>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</si>
  <si>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</si>
  <si>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</si>
  <si>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</si>
  <si>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</si>
  <si>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</si>
  <si>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</si>
  <si>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</si>
  <si>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</si>
  <si>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</si>
  <si>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</si>
  <si>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</si>
  <si>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</si>
  <si>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</si>
  <si>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</si>
  <si>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</si>
  <si>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</si>
  <si>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</si>
  <si>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</si>
  <si>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</si>
  <si>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</si>
  <si>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</si>
  <si>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</si>
  <si>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</si>
  <si>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</si>
  <si>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</si>
  <si>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</si>
  <si>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</si>
  <si>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</si>
  <si>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</si>
  <si>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</si>
  <si>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</si>
  <si>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</si>
  <si>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</si>
  <si>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</si>
  <si>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</si>
  <si>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</si>
  <si>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</si>
  <si>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</si>
  <si>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</si>
  <si>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</si>
  <si>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</si>
  <si>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</si>
  <si>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</si>
  <si>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</si>
  <si>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</si>
  <si>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</si>
  <si>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</si>
  <si>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</si>
  <si>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</si>
  <si>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</si>
  <si>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</si>
  <si>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</si>
  <si>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</si>
  <si>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</si>
  <si>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</si>
  <si>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</si>
  <si>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</si>
  <si>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</si>
  <si>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</si>
  <si>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</si>
  <si>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</si>
  <si>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</si>
  <si>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</si>
  <si>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</si>
  <si>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</si>
  <si>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</si>
  <si>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</si>
  <si>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</si>
  <si>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</si>
  <si>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</si>
  <si>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</si>
  <si>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</si>
  <si>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</si>
  <si>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</si>
  <si>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</si>
  <si>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</si>
  <si>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</si>
  <si>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</si>
  <si>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</si>
  <si>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</si>
  <si>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</si>
  <si>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</si>
  <si>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</si>
  <si>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</si>
  <si>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</si>
  <si>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</si>
  <si>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</si>
  <si>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</si>
  <si>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</si>
  <si>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</si>
  <si>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</si>
  <si>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</si>
  <si>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</si>
  <si>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</si>
  <si>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</si>
  <si>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</si>
  <si>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</si>
  <si>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</si>
  <si>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</si>
  <si>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</si>
  <si>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</si>
  <si>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</si>
  <si>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</si>
  <si>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</si>
  <si>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</si>
  <si>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</si>
  <si>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</si>
  <si>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</si>
  <si>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</si>
  <si>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</si>
  <si>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</si>
  <si>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</si>
  <si>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</si>
  <si>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</si>
  <si>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</si>
  <si>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</si>
  <si>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</si>
  <si>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</si>
  <si>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</si>
  <si>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</si>
  <si>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</si>
  <si>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</si>
  <si>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</si>
  <si>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</si>
  <si>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</si>
  <si>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</si>
  <si>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</si>
  <si>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</si>
  <si>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</si>
  <si>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</si>
  <si>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</si>
  <si>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</si>
  <si>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</si>
  <si>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</si>
  <si>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</si>
  <si>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</si>
  <si>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</si>
  <si>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</si>
  <si>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</si>
  <si>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</si>
  <si>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</si>
  <si>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</si>
  <si>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</si>
  <si>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</si>
  <si>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</si>
  <si>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</si>
  <si>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</si>
  <si>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</si>
  <si>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</si>
  <si>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</si>
  <si>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</si>
  <si>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</si>
  <si>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</si>
  <si>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</si>
  <si>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</si>
  <si>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</si>
  <si>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</si>
  <si>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</si>
  <si>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</si>
  <si>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</si>
  <si>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</si>
  <si>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</si>
  <si>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</si>
  <si>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</si>
  <si>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</si>
  <si>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</si>
  <si>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</si>
  <si>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</si>
  <si>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</si>
  <si>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</si>
  <si>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</si>
  <si>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</si>
  <si>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</si>
  <si>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</si>
  <si>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</si>
  <si>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</si>
  <si>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</si>
  <si>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</si>
  <si>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</si>
  <si>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</si>
  <si>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</si>
  <si>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</si>
  <si>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</si>
  <si>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</si>
  <si>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</si>
  <si>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</si>
  <si>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</si>
  <si>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</si>
  <si>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</si>
  <si>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</si>
  <si>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</si>
  <si>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</si>
  <si>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</si>
  <si>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</si>
  <si>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</si>
  <si>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</si>
  <si>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</si>
  <si>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</si>
  <si>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</si>
  <si>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</si>
  <si>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</si>
  <si>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</si>
  <si>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</si>
  <si>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</si>
  <si>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</si>
  <si>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</si>
  <si>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</si>
  <si>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</si>
  <si>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</si>
  <si>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</si>
  <si>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</si>
  <si>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</si>
  <si>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</si>
  <si>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</si>
  <si>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</si>
  <si>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</si>
  <si>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</si>
  <si>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</si>
  <si>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</si>
  <si>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</si>
  <si>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</si>
  <si>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</si>
  <si>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</si>
  <si>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</si>
  <si>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</si>
  <si>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</si>
  <si>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</si>
  <si>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</si>
  <si>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</si>
  <si>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</si>
  <si>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</si>
  <si>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</si>
  <si>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</si>
  <si>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</si>
  <si>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</si>
  <si>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</si>
  <si>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</si>
  <si>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</si>
  <si>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</si>
  <si>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</si>
  <si>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</si>
  <si>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</si>
  <si>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</si>
  <si>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</si>
  <si>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</si>
  <si>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</si>
  <si>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</si>
  <si>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</si>
  <si>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</si>
  <si>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</si>
  <si>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</si>
  <si>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</si>
  <si>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</si>
  <si>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</si>
  <si>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</si>
  <si>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</si>
  <si>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</si>
  <si>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</si>
  <si>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</si>
  <si>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</si>
  <si>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</si>
  <si>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</si>
  <si>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</si>
  <si>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</si>
  <si>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</si>
  <si>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</si>
  <si>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</si>
  <si>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</si>
  <si>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</si>
  <si>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</si>
  <si>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</si>
  <si>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</si>
  <si>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</si>
  <si>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</si>
  <si>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</si>
  <si>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</si>
  <si>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</si>
  <si>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</si>
  <si>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</si>
  <si>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</si>
  <si>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</si>
  <si>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</si>
  <si>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</si>
  <si>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</si>
  <si>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</si>
  <si>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</si>
  <si>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</si>
  <si>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</si>
  <si>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</si>
  <si>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</si>
  <si>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</si>
  <si>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</si>
  <si>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</si>
  <si>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</si>
  <si>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</si>
  <si>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</si>
  <si>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</si>
  <si>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</si>
  <si>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</si>
  <si>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</si>
  <si>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</si>
  <si>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</si>
  <si>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</si>
  <si>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</si>
  <si>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</si>
  <si>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</si>
  <si>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</si>
  <si>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</si>
  <si>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</si>
  <si>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</si>
  <si>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</si>
  <si>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</si>
  <si>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</si>
  <si>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</si>
  <si>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</si>
  <si>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</si>
  <si>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</si>
  <si>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</si>
  <si>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</si>
  <si>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</si>
  <si>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</si>
  <si>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</si>
  <si>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</si>
  <si>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</si>
  <si>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</si>
  <si>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</si>
  <si>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</si>
  <si>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</si>
  <si>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</si>
  <si>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</si>
  <si>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</si>
  <si>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</si>
  <si>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</si>
  <si>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</si>
  <si>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</si>
  <si>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</si>
  <si>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</si>
  <si>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</si>
  <si>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</si>
  <si>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</si>
  <si>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</si>
  <si>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</si>
  <si>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</si>
  <si>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</si>
  <si>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</si>
  <si>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</si>
  <si>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</si>
  <si>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</si>
  <si>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</si>
  <si>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</si>
  <si>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</si>
  <si>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</si>
  <si>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</si>
  <si>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</si>
  <si>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</si>
  <si>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</si>
  <si>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</si>
  <si>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</si>
  <si>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</si>
  <si>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</si>
  <si>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</si>
  <si>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</si>
  <si>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</si>
  <si>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</si>
  <si>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</si>
  <si>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</si>
  <si>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</si>
  <si>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</si>
  <si>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</si>
  <si>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</si>
  <si>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</si>
  <si>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</si>
  <si>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</si>
  <si>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</si>
  <si>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</si>
  <si>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</si>
  <si>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</si>
  <si>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</si>
  <si>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</si>
  <si>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</si>
  <si>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</si>
  <si>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</si>
  <si>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</si>
  <si>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</si>
  <si>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</si>
  <si>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</si>
  <si>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</si>
  <si>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</si>
  <si>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</si>
  <si>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</si>
  <si>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</si>
  <si>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</si>
  <si>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</si>
  <si>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</si>
  <si>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</si>
  <si>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</si>
  <si>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</si>
  <si>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</si>
  <si>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</si>
  <si>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</si>
  <si>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</si>
  <si>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</si>
  <si>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</si>
  <si>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</si>
  <si>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</si>
  <si>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</si>
  <si>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</si>
  <si>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</si>
  <si>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</si>
  <si>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</si>
  <si>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</si>
  <si>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</si>
  <si>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</si>
  <si>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</si>
  <si>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</si>
  <si>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</si>
  <si>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</si>
  <si>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</si>
  <si>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</si>
  <si>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</si>
  <si>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</si>
  <si>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</si>
  <si>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</si>
  <si>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</si>
  <si>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</si>
  <si>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</si>
  <si>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</si>
  <si>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</si>
  <si>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</si>
  <si>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</si>
  <si>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</si>
  <si>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</si>
  <si>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</si>
  <si>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</si>
  <si>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</si>
  <si>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</si>
  <si>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</si>
  <si>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</si>
  <si>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</si>
  <si>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</si>
  <si>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</si>
  <si>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</si>
  <si>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</si>
  <si>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</si>
  <si>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</si>
  <si>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</si>
  <si>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</si>
  <si>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</si>
  <si>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</si>
  <si>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</si>
  <si>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</si>
  <si>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</si>
  <si>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</si>
  <si>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</si>
  <si>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</si>
  <si>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</si>
  <si>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</si>
  <si>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</si>
  <si>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</si>
  <si>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</si>
  <si>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</si>
  <si>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</si>
  <si>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</si>
  <si>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</si>
  <si>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</si>
  <si>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</si>
  <si>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</si>
  <si>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</si>
  <si>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</si>
  <si>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</si>
  <si>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</si>
  <si>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</si>
  <si>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</si>
  <si>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</si>
  <si>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</si>
  <si>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</si>
  <si>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</si>
  <si>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</si>
  <si>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</si>
  <si>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</si>
  <si>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</si>
  <si>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</si>
  <si>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</si>
  <si>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</si>
  <si>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</si>
  <si>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</si>
  <si>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</si>
  <si>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</si>
  <si>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</si>
  <si>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</si>
  <si>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</si>
  <si>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</si>
  <si>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</si>
  <si>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</si>
  <si>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</si>
  <si>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</si>
  <si>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</si>
  <si>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</si>
  <si>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</si>
  <si>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</si>
  <si>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</si>
  <si>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</si>
  <si>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</si>
  <si>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</si>
  <si>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</si>
  <si>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</si>
  <si>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</si>
  <si>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</si>
  <si>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</si>
  <si>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</si>
  <si>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</si>
  <si>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</si>
  <si>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</si>
  <si>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</si>
  <si>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</si>
  <si>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</si>
  <si>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</si>
  <si>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</si>
  <si>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</si>
  <si>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</si>
  <si>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</si>
  <si>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</si>
  <si>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</si>
  <si>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</si>
  <si>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</si>
  <si>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</si>
  <si>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</si>
  <si>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</si>
  <si>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</si>
  <si>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</si>
  <si>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</si>
  <si>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</si>
  <si>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</si>
  <si>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</si>
  <si>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</si>
  <si>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</si>
  <si>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</si>
  <si>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</si>
  <si>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</si>
  <si>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</si>
  <si>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</si>
  <si>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</si>
  <si>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</si>
  <si>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</si>
  <si>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</si>
  <si>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</si>
  <si>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</si>
  <si>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</si>
  <si>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</si>
  <si>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</si>
  <si>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</si>
  <si>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</si>
  <si>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</si>
  <si>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</si>
  <si>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</si>
  <si>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</si>
  <si>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</si>
  <si>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</si>
  <si>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</si>
  <si>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</si>
  <si>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</si>
  <si>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</si>
  <si>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</si>
  <si>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</si>
  <si>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</si>
  <si>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</si>
  <si>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</si>
  <si>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</si>
  <si>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</si>
  <si>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</si>
  <si>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</si>
  <si>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</si>
  <si>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</si>
  <si>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</si>
  <si>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</si>
  <si>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</si>
  <si>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</si>
  <si>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</si>
  <si>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</si>
  <si>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</si>
  <si>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</si>
  <si>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</si>
  <si>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</si>
  <si>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</si>
  <si>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</si>
  <si>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</si>
  <si>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</si>
  <si>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</si>
  <si>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</si>
  <si>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</si>
  <si>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</si>
  <si>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</si>
  <si>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</si>
  <si>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</si>
  <si>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</si>
  <si>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</si>
  <si>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</si>
  <si>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</si>
  <si>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</si>
  <si>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</si>
  <si>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</si>
  <si>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</si>
  <si>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</si>
  <si>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</si>
  <si>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</si>
  <si>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</si>
  <si>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</si>
  <si>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</si>
  <si>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</si>
  <si>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</si>
  <si>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</si>
  <si>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</si>
  <si>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</si>
  <si>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</si>
  <si>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</si>
  <si>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</si>
  <si>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</si>
  <si>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</si>
  <si>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</si>
  <si>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</si>
  <si>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</si>
  <si>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</si>
  <si>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</si>
  <si>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</si>
  <si>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</si>
  <si>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</si>
  <si>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</si>
  <si>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</si>
  <si>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</si>
  <si>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</si>
  <si>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</si>
  <si>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</si>
  <si>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</si>
  <si>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</si>
  <si>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</si>
  <si>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</si>
  <si>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</si>
  <si>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</si>
  <si>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</si>
  <si>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</si>
  <si>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</si>
  <si>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</si>
  <si>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</si>
  <si>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</si>
  <si>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</si>
  <si>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</si>
  <si>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</si>
  <si>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</si>
  <si>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</si>
  <si>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</si>
  <si>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</si>
  <si>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</si>
  <si>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</si>
  <si>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</si>
  <si>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</si>
  <si>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</si>
  <si>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</si>
  <si>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</si>
  <si>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</si>
  <si>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</si>
  <si>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</si>
  <si>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</si>
  <si>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</si>
  <si>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</si>
  <si>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</si>
  <si>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</si>
  <si>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</si>
  <si>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</si>
  <si>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</si>
  <si>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</si>
  <si>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</si>
  <si>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</si>
  <si>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</si>
  <si>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</si>
  <si>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</si>
  <si>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</si>
  <si>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</si>
  <si>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</si>
  <si>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</si>
  <si>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</si>
  <si>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</si>
  <si>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</si>
  <si>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</si>
  <si>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</si>
  <si>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</si>
  <si>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</si>
  <si>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</si>
  <si>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</si>
  <si>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</si>
  <si>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</si>
  <si>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</si>
  <si>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</si>
  <si>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</si>
  <si>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</si>
  <si>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</si>
  <si>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</si>
  <si>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</si>
  <si>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</si>
  <si>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</si>
  <si>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</si>
  <si>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</si>
  <si>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</si>
  <si>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</si>
  <si>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</si>
  <si>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</si>
  <si>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</si>
  <si>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</si>
  <si>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</si>
  <si>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</si>
  <si>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</si>
  <si>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</si>
  <si>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</si>
  <si>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</si>
  <si>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</si>
  <si>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</si>
  <si>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</si>
  <si>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</si>
  <si>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</si>
  <si>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</si>
  <si>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</si>
  <si>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</si>
  <si>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</si>
  <si>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</si>
  <si>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</si>
  <si>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</si>
  <si>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</si>
  <si>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</si>
  <si>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</si>
  <si>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</si>
  <si>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</si>
  <si>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</si>
  <si>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</si>
  <si>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</si>
  <si>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</si>
  <si>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</si>
  <si>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</si>
  <si>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</si>
  <si>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</si>
  <si>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</si>
  <si>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</si>
  <si>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</si>
  <si>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</si>
  <si>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</si>
  <si>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</si>
  <si>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</si>
  <si>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</si>
  <si>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</si>
  <si>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</si>
  <si>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</si>
  <si>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</si>
  <si>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</si>
  <si>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</si>
  <si>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</si>
  <si>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</si>
  <si>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</si>
  <si>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</si>
  <si>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</si>
  <si>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</si>
  <si>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</si>
  <si>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</si>
  <si>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</si>
  <si>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</si>
  <si>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</si>
  <si>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</si>
  <si>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</si>
  <si>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</si>
  <si>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</si>
  <si>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</si>
  <si>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</si>
  <si>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</si>
  <si>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</si>
  <si>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</si>
  <si>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</si>
  <si>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</si>
  <si>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</si>
  <si>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</si>
  <si>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</si>
  <si>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</si>
  <si>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</si>
  <si>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</si>
  <si>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</si>
  <si>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</si>
  <si>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</si>
  <si>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</si>
  <si>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</si>
  <si>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</si>
  <si>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</si>
  <si>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</si>
  <si>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</si>
  <si>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</si>
  <si>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</si>
  <si>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</si>
  <si>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</si>
  <si>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</si>
  <si>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</si>
  <si>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</si>
  <si>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</si>
  <si>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</si>
  <si>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</si>
  <si>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</si>
  <si>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</si>
  <si>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</si>
  <si>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</si>
  <si>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</si>
  <si>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</si>
  <si>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</si>
  <si>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</si>
  <si>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</si>
  <si>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</si>
  <si>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</si>
  <si>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</si>
  <si>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</si>
  <si>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</si>
  <si>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</si>
  <si>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</si>
  <si>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</si>
  <si>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</si>
  <si>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</si>
  <si>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</si>
  <si>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</si>
  <si>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</si>
  <si>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</si>
  <si>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</si>
  <si>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</si>
  <si>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</si>
  <si>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</si>
  <si>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</si>
  <si>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</si>
  <si>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</si>
  <si>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</si>
  <si>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</si>
  <si>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</si>
  <si>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</si>
  <si>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</si>
  <si>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</si>
  <si>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</si>
  <si>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</si>
  <si>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</si>
  <si>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</si>
  <si>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</si>
  <si>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</si>
  <si>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</si>
  <si>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</si>
  <si>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</si>
  <si>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</si>
  <si>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</si>
  <si>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</si>
  <si>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</si>
  <si>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</si>
  <si>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</si>
  <si>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</si>
  <si>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</si>
  <si>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</si>
  <si>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</si>
  <si>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</si>
  <si>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</si>
  <si>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</si>
  <si>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</si>
  <si>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</si>
  <si>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</si>
  <si>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</si>
  <si>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</si>
  <si>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</si>
  <si>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</si>
  <si>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</si>
  <si>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</si>
  <si>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</si>
  <si>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</si>
  <si>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</si>
  <si>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</si>
  <si>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</si>
  <si>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</si>
  <si>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</si>
  <si>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</si>
  <si>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</si>
  <si>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</si>
  <si>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</si>
  <si>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</si>
  <si>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</si>
  <si>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</si>
  <si>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</si>
  <si>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</si>
  <si>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</si>
  <si>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</si>
  <si>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</si>
  <si>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</si>
  <si>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</si>
  <si>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</si>
  <si>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</si>
  <si>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</si>
  <si>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</si>
  <si>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</si>
  <si>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</si>
  <si>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</si>
  <si>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</si>
  <si>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</si>
  <si>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</si>
  <si>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</si>
  <si>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</si>
  <si>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</si>
  <si>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</si>
  <si>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</si>
  <si>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</si>
  <si>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</si>
  <si>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</si>
  <si>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</si>
  <si>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</si>
  <si>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</si>
  <si>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</si>
  <si>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</si>
  <si>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</si>
  <si>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</si>
  <si>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</si>
  <si>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</si>
  <si>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</si>
  <si>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</si>
  <si>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</si>
  <si>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</si>
  <si>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</si>
  <si>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</si>
  <si>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</si>
  <si>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</si>
  <si>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</si>
  <si>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</si>
  <si>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</si>
  <si>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</si>
  <si>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</si>
  <si>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</si>
  <si>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</si>
  <si>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</si>
  <si>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</si>
  <si>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</si>
  <si>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</si>
  <si>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</si>
  <si>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</si>
  <si>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</si>
  <si>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</si>
  <si>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</si>
  <si>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</si>
  <si>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</si>
  <si>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</si>
  <si>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</si>
  <si>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</si>
  <si>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</si>
  <si>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</si>
  <si>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</si>
  <si>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</si>
  <si>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</si>
  <si>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</si>
  <si>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</si>
  <si>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</si>
  <si>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</si>
  <si>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</si>
  <si>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</si>
  <si>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</si>
  <si>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</si>
  <si>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</si>
  <si>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</si>
  <si>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</si>
  <si>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</si>
  <si>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</si>
  <si>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</si>
  <si>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</si>
  <si>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</si>
  <si>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</si>
  <si>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</si>
  <si>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</si>
  <si>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</si>
  <si>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</si>
  <si>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</si>
  <si>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</si>
  <si>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</si>
  <si>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</si>
  <si>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</si>
  <si>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</si>
  <si>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</si>
  <si>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</si>
  <si>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</si>
  <si>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</si>
  <si>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</si>
  <si>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</si>
  <si>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</si>
  <si>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</si>
  <si>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</si>
  <si>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</si>
  <si>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</si>
  <si>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</si>
  <si>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</si>
  <si>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</si>
  <si>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</si>
  <si>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</si>
  <si>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</si>
  <si>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</si>
  <si>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</si>
  <si>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</si>
  <si>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</si>
  <si>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</si>
  <si>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</si>
  <si>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</si>
  <si>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</si>
  <si>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</si>
  <si>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</si>
  <si>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</si>
  <si>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</si>
  <si>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</si>
  <si>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</si>
  <si>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</si>
  <si>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</si>
  <si>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</si>
  <si>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</si>
  <si>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</si>
  <si>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</si>
  <si>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</si>
  <si>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</si>
  <si>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</si>
  <si>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</si>
  <si>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</si>
  <si>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</si>
  <si>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</si>
  <si>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</si>
  <si>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</si>
  <si>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</si>
  <si>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</si>
  <si>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</si>
  <si>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</si>
  <si>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</si>
  <si>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</si>
  <si>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</si>
  <si>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</si>
  <si>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</si>
  <si>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</si>
  <si>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</si>
  <si>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</si>
  <si>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</si>
  <si>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</si>
  <si>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</si>
  <si>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</si>
  <si>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</si>
  <si>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</si>
  <si>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</si>
  <si>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</si>
  <si>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</si>
  <si>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</si>
  <si>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</si>
  <si>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</si>
  <si>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</si>
  <si>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</si>
  <si>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</si>
  <si>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</si>
  <si>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</si>
  <si>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</si>
  <si>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</si>
  <si>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</si>
  <si>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</si>
  <si>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</si>
  <si>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</si>
  <si>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</si>
  <si>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</si>
  <si>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</si>
  <si>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</si>
  <si>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</si>
  <si>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</si>
  <si>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</si>
  <si>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</si>
  <si>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</si>
  <si>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</si>
  <si>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</si>
  <si>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</si>
  <si>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</si>
  <si>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</si>
  <si>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</si>
  <si>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</si>
  <si>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</si>
  <si>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</si>
  <si>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</si>
  <si>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</si>
  <si>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</si>
  <si>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</si>
  <si>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</si>
  <si>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</si>
  <si>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</si>
  <si>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</si>
  <si>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</si>
  <si>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</si>
  <si>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</si>
  <si>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</si>
  <si>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</si>
  <si>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</si>
  <si>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</si>
  <si>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</si>
  <si>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</si>
  <si>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</si>
  <si>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</si>
  <si>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</si>
  <si>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</si>
  <si>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</si>
  <si>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</si>
  <si>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</si>
  <si>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</si>
  <si>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</si>
  <si>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</si>
  <si>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</si>
  <si>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</si>
  <si>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</si>
  <si>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</si>
  <si>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</si>
  <si>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</si>
  <si>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</si>
  <si>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</si>
  <si>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</si>
  <si>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</si>
  <si>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</si>
  <si>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</si>
  <si>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</si>
  <si>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</si>
  <si>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</si>
  <si>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</si>
  <si>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</si>
  <si>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</si>
  <si>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</si>
  <si>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</si>
  <si>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</si>
  <si>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</si>
  <si>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</si>
  <si>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</si>
  <si>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</si>
  <si>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</si>
  <si>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</si>
  <si>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</si>
  <si>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</si>
  <si>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</si>
  <si>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</si>
  <si>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</si>
  <si>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</si>
  <si>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</si>
  <si>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</si>
  <si>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</si>
  <si>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</si>
  <si>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</si>
  <si>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</si>
  <si>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</si>
  <si>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</si>
  <si>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</si>
  <si>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</si>
  <si>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</si>
  <si>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</si>
  <si>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</si>
  <si>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</si>
  <si>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</si>
  <si>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</si>
  <si>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</si>
  <si>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</si>
  <si>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</si>
  <si>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</si>
  <si>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</si>
  <si>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</si>
  <si>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</si>
  <si>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</si>
  <si>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</si>
  <si>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</si>
  <si>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</si>
  <si>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</si>
  <si>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</si>
  <si>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</si>
  <si>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</si>
  <si>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</si>
  <si>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</si>
  <si>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</si>
  <si>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</si>
  <si>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</si>
  <si>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</si>
  <si>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</si>
  <si>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</si>
  <si>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</si>
  <si>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</si>
  <si>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</si>
  <si>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</si>
  <si>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</si>
  <si>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</si>
  <si>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</si>
  <si>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</si>
  <si>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</si>
  <si>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</si>
  <si>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</si>
  <si>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</si>
  <si>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</si>
  <si>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</si>
  <si>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</si>
  <si>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</si>
  <si>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</si>
  <si>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</si>
  <si>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</si>
  <si>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</si>
  <si>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</si>
  <si>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</si>
  <si>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</si>
  <si>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</si>
  <si>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</si>
  <si>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</si>
  <si>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</si>
  <si>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</si>
  <si>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</si>
  <si>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</si>
  <si>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</si>
  <si>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</si>
  <si>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</si>
  <si>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</si>
  <si>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</si>
  <si>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</si>
  <si>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</si>
  <si>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</si>
  <si>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</si>
  <si>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</si>
  <si>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</si>
  <si>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</si>
  <si>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</si>
  <si>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</si>
  <si>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</si>
  <si>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</si>
  <si>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</si>
  <si>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</si>
  <si>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</si>
  <si>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</si>
  <si>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</si>
  <si>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</si>
  <si>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</si>
  <si>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</si>
  <si>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</si>
  <si>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</si>
  <si>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</si>
  <si>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</si>
  <si>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</si>
  <si>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</si>
  <si>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</si>
  <si>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</si>
  <si>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</si>
  <si>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</si>
  <si>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</si>
  <si>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</si>
  <si>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</si>
  <si>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</si>
  <si>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</si>
  <si>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</si>
  <si>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</si>
  <si>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</si>
  <si>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</si>
  <si>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</si>
  <si>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</si>
  <si>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</si>
  <si>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</si>
  <si>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</si>
  <si>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</si>
  <si>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</si>
  <si>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</si>
  <si>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</si>
  <si>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</si>
  <si>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</si>
  <si>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</si>
  <si>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</si>
  <si>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</si>
  <si>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</si>
  <si>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</si>
  <si>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</si>
  <si>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</si>
  <si>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</si>
  <si>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</si>
  <si>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</si>
  <si>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</si>
  <si>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</si>
  <si>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</si>
  <si>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</si>
  <si>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</si>
  <si>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</si>
  <si>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</si>
  <si>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</si>
  <si>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</si>
  <si>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</si>
  <si>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</si>
  <si>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</si>
  <si>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</si>
  <si>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</si>
  <si>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</si>
  <si>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</si>
  <si>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</si>
  <si>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</si>
  <si>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</si>
  <si>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</si>
  <si>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</si>
  <si>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</si>
  <si>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</si>
  <si>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</si>
  <si>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</si>
  <si>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</si>
  <si>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</si>
  <si>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</si>
  <si>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</si>
  <si>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</si>
  <si>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</si>
  <si>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</si>
  <si>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</si>
  <si>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</si>
  <si>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</si>
  <si>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</si>
  <si>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</si>
  <si>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</si>
  <si>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</si>
  <si>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</si>
  <si>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</si>
  <si>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</si>
  <si>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</si>
  <si>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</si>
  <si>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</si>
  <si>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</si>
  <si>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</si>
  <si>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</si>
  <si>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</si>
  <si>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</si>
  <si>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</si>
  <si>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</si>
  <si>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</si>
  <si>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</si>
  <si>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</si>
  <si>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</si>
  <si>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</si>
  <si>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</si>
  <si>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</si>
  <si>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</si>
  <si>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</si>
  <si>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</si>
  <si>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</si>
  <si>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</si>
  <si>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</si>
  <si>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</si>
  <si>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</si>
  <si>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</si>
  <si>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</si>
  <si>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</si>
  <si>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</si>
  <si>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</si>
  <si>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</si>
  <si>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</si>
  <si>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</si>
  <si>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</si>
  <si>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</si>
  <si>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</si>
  <si>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</si>
  <si>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</si>
  <si>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</si>
  <si>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</si>
  <si>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</si>
  <si>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</si>
  <si>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</si>
  <si>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</si>
  <si>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</si>
  <si>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</si>
  <si>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</si>
  <si>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</si>
  <si>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</si>
  <si>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</si>
  <si>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</si>
  <si>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</si>
  <si>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</si>
  <si>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</si>
  <si>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</si>
  <si>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</si>
  <si>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</si>
  <si>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</si>
  <si>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</si>
  <si>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</si>
  <si>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</si>
  <si>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</si>
  <si>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</si>
  <si>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</si>
  <si>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</si>
  <si>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</si>
  <si>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</si>
  <si>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</si>
  <si>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</si>
  <si>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</si>
  <si>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</si>
  <si>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</si>
  <si>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</si>
  <si>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</si>
  <si>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</si>
  <si>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</si>
  <si>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</si>
  <si>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</si>
  <si>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</si>
  <si>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</si>
  <si>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</si>
  <si>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</si>
  <si>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</si>
  <si>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</si>
  <si>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</si>
  <si>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</si>
  <si>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</si>
  <si>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</si>
  <si>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</si>
  <si>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</si>
  <si>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</si>
  <si>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</si>
  <si>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</si>
  <si>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</si>
  <si>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</si>
  <si>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</si>
  <si>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</si>
  <si>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</si>
  <si>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</si>
  <si>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</si>
  <si>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</si>
  <si>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</si>
  <si>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</si>
  <si>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</si>
  <si>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</si>
  <si>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</si>
  <si>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</si>
  <si>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</si>
  <si>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</si>
  <si>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</si>
  <si>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</si>
  <si>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</si>
  <si>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</si>
  <si>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</si>
  <si>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</si>
  <si>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</si>
  <si>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</si>
  <si>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</si>
  <si>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</si>
  <si>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</si>
  <si>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</si>
  <si>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</si>
  <si>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</si>
  <si>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</si>
  <si>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</si>
  <si>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</si>
  <si>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</si>
  <si>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</si>
  <si>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</si>
  <si>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</si>
  <si>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</si>
  <si>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</si>
  <si>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</si>
  <si>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</si>
  <si>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</si>
  <si>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</si>
  <si>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</si>
  <si>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</si>
  <si>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</si>
  <si>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</si>
  <si>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</si>
  <si>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</si>
  <si>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</si>
  <si>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</si>
  <si>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</si>
  <si>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</si>
  <si>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</si>
  <si>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</si>
  <si>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</si>
  <si>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</si>
  <si>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</si>
  <si>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</si>
  <si>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</si>
  <si>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</si>
  <si>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</si>
  <si>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</si>
  <si>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</si>
  <si>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</si>
  <si>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</si>
  <si>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</si>
  <si>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</si>
  <si>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</si>
  <si>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</si>
  <si>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</si>
  <si>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</si>
  <si>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</si>
  <si>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</si>
  <si>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</si>
  <si>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</si>
  <si>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</si>
  <si>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</si>
  <si>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</si>
  <si>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</si>
  <si>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</si>
  <si>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</si>
  <si>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</si>
  <si>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</si>
  <si>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</si>
  <si>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</si>
  <si>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</si>
  <si>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</si>
  <si>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</si>
  <si>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</si>
  <si>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</si>
  <si>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</si>
  <si>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</si>
  <si>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</si>
  <si>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</si>
  <si>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</si>
  <si>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</si>
  <si>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</si>
  <si>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</si>
  <si>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</si>
  <si>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</si>
  <si>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</si>
  <si>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</si>
  <si>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</si>
  <si>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</si>
  <si>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</si>
  <si>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</si>
  <si>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</si>
  <si>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</si>
  <si>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</si>
  <si>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</si>
  <si>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</si>
  <si>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</si>
  <si>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</si>
  <si>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</si>
  <si>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</si>
  <si>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</si>
  <si>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</si>
  <si>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</si>
  <si>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</si>
  <si>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</si>
  <si>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</si>
  <si>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</si>
  <si>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</si>
  <si>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</si>
  <si>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</si>
  <si>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</si>
  <si>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</si>
  <si>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</si>
  <si>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</si>
  <si>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</si>
  <si>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</si>
  <si>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</si>
  <si>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</si>
  <si>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</si>
  <si>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</si>
  <si>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</si>
  <si>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</si>
  <si>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</si>
  <si>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</si>
  <si>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</si>
  <si>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</si>
  <si>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</si>
  <si>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</si>
  <si>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</si>
  <si>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</si>
  <si>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</si>
  <si>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</si>
  <si>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</si>
  <si>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</si>
  <si>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</si>
  <si>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</si>
  <si>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</si>
  <si>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</si>
  <si>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</si>
  <si>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</si>
  <si>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</si>
  <si>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</si>
  <si>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</si>
  <si>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</si>
  <si>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</si>
  <si>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</si>
  <si>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</si>
  <si>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</si>
  <si>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</si>
  <si>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</si>
  <si>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</si>
  <si>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</si>
  <si>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</si>
  <si>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</si>
  <si>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</si>
  <si>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</si>
  <si>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</si>
  <si>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</si>
  <si>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</si>
  <si>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</si>
  <si>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</si>
  <si>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</si>
  <si>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</si>
  <si>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</si>
  <si>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</si>
  <si>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</si>
  <si>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</si>
  <si>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</si>
  <si>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</si>
  <si>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</si>
  <si>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</si>
  <si>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</si>
  <si>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</si>
  <si>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</si>
  <si>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</si>
  <si>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</si>
  <si>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</si>
  <si>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</si>
  <si>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</si>
  <si>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</si>
  <si>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</si>
  <si>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</si>
  <si>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</si>
  <si>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</si>
  <si>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</si>
  <si>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</si>
  <si>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</si>
  <si>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</si>
  <si>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</si>
  <si>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</si>
  <si>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</si>
  <si>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</si>
  <si>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</si>
  <si>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</si>
  <si>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</si>
  <si>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</si>
  <si>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</si>
  <si>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</si>
  <si>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</si>
  <si>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</si>
  <si>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</si>
  <si>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</si>
  <si>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</si>
  <si>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</si>
  <si>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</si>
  <si>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</si>
  <si>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</si>
  <si>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</si>
  <si>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</si>
  <si>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</si>
  <si>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</si>
  <si>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</si>
  <si>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</si>
  <si>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</si>
  <si>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</si>
  <si>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</si>
  <si>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</si>
  <si>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</si>
  <si>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</si>
  <si>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</si>
  <si>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</si>
  <si>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</si>
  <si>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</si>
  <si>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</si>
  <si>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</si>
  <si>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</si>
  <si>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</si>
  <si>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</si>
  <si>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</si>
  <si>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</si>
  <si>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</si>
  <si>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</si>
  <si>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</si>
  <si>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</si>
  <si>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</si>
  <si>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</si>
  <si>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</si>
  <si>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</si>
  <si>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</si>
  <si>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</si>
  <si>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</si>
  <si>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</si>
  <si>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</si>
  <si>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</si>
  <si>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</si>
  <si>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</si>
  <si>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</si>
  <si>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</si>
  <si>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</si>
  <si>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</si>
  <si>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</si>
  <si>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</si>
  <si>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</si>
  <si>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</si>
  <si>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</si>
  <si>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</si>
  <si>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</si>
  <si>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</si>
  <si>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</si>
  <si>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</si>
  <si>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</si>
  <si>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</si>
  <si>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</si>
  <si>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</si>
  <si>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</si>
  <si>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</si>
  <si>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</si>
  <si>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</si>
  <si>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</si>
  <si>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</si>
  <si>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</si>
  <si>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</si>
  <si>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</si>
  <si>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</si>
  <si>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</si>
  <si>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</si>
  <si>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</si>
  <si>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</si>
  <si>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</si>
  <si>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</si>
  <si>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</si>
  <si>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</si>
  <si>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</si>
  <si>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</si>
  <si>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</si>
  <si>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</si>
  <si>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</si>
  <si>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</si>
  <si>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</si>
  <si>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</si>
  <si>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</si>
  <si>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</si>
  <si>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</si>
  <si>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</si>
  <si>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</si>
  <si>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</si>
  <si>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</si>
  <si>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</si>
  <si>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</si>
  <si>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</si>
  <si>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</si>
  <si>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</si>
  <si>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</si>
  <si>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</si>
  <si>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</si>
  <si>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</si>
  <si>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</si>
  <si>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</si>
  <si>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</si>
  <si>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</si>
  <si>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</si>
  <si>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</si>
  <si>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</si>
  <si>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</si>
  <si>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</si>
  <si>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</si>
  <si>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</si>
  <si>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</si>
  <si>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</si>
  <si>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</si>
  <si>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</si>
  <si>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</si>
  <si>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</si>
  <si>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</si>
  <si>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</si>
  <si>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</si>
  <si>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</si>
  <si>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</si>
  <si>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</si>
  <si>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</si>
  <si>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</si>
  <si>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</si>
  <si>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</si>
  <si>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</si>
  <si>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</si>
  <si>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</si>
  <si>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</si>
  <si>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</si>
  <si>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</si>
  <si>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</si>
  <si>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</si>
  <si>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</si>
  <si>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</si>
  <si>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</si>
  <si>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</si>
  <si>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</si>
  <si>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</si>
  <si>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</si>
  <si>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</si>
  <si>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</si>
  <si>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</si>
  <si>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</si>
  <si>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</si>
  <si>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</si>
  <si>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</si>
  <si>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</si>
  <si>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</si>
  <si>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</si>
  <si>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</si>
  <si>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</si>
  <si>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</si>
  <si>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</si>
  <si>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</si>
  <si>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</si>
  <si>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</si>
  <si>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</si>
  <si>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</si>
  <si>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</si>
  <si>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</si>
  <si>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</si>
  <si>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</si>
  <si>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</si>
  <si>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</si>
  <si>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</si>
  <si>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</si>
  <si>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</si>
  <si>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</si>
  <si>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</si>
  <si>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</si>
  <si>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</si>
  <si>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</si>
  <si>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</si>
  <si>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</si>
  <si>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</si>
  <si>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</si>
  <si>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</si>
  <si>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</si>
  <si>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</si>
  <si>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</si>
  <si>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</si>
  <si>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</si>
  <si>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</si>
  <si>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</si>
  <si>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</si>
  <si>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</si>
  <si>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</si>
  <si>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</si>
  <si>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</si>
  <si>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</si>
  <si>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</si>
  <si>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</si>
  <si>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</si>
  <si>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</si>
  <si>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</si>
  <si>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</si>
  <si>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</si>
  <si>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</si>
  <si>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</si>
  <si>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</si>
  <si>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</si>
  <si>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</si>
  <si>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</si>
  <si>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</si>
  <si>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</si>
  <si>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</si>
  <si>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</si>
  <si>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</si>
  <si>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</si>
  <si>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</si>
  <si>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</si>
  <si>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</si>
  <si>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</si>
  <si>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</si>
  <si>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</si>
  <si>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</si>
  <si>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</si>
  <si>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</si>
  <si>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</si>
  <si>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</si>
  <si>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</si>
  <si>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</si>
  <si>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</si>
  <si>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</si>
  <si>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</si>
  <si>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</si>
  <si>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</si>
  <si>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</si>
  <si>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</si>
  <si>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</si>
  <si>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</si>
  <si>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</si>
  <si>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</si>
  <si>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</si>
  <si>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</si>
  <si>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</si>
  <si>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</si>
  <si>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</si>
  <si>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</si>
  <si>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</si>
  <si>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</si>
  <si>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</si>
  <si>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</si>
  <si>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</si>
  <si>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</si>
  <si>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</si>
  <si>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</si>
  <si>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</si>
  <si>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</si>
  <si>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</si>
  <si>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</si>
  <si>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</si>
  <si>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</si>
  <si>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</si>
  <si>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</si>
  <si>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</si>
  <si>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</si>
  <si>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</si>
  <si>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</si>
  <si>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</si>
  <si>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</si>
  <si>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</si>
  <si>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</si>
  <si>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</si>
  <si>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</si>
  <si>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</si>
  <si>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</si>
  <si>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</si>
  <si>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</si>
  <si>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</si>
  <si>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</si>
  <si>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</si>
  <si>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</si>
  <si>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</si>
  <si>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</si>
  <si>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</si>
  <si>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</si>
  <si>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</si>
  <si>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</si>
  <si>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</si>
  <si>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</si>
  <si>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</si>
  <si>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</si>
  <si>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</si>
  <si>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</si>
  <si>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</si>
  <si>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</si>
  <si>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</si>
  <si>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</si>
  <si>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</si>
  <si>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</si>
  <si>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</si>
  <si>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</si>
  <si>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</si>
  <si>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</si>
  <si>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</si>
  <si>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</si>
  <si>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</si>
  <si>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</si>
  <si>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</si>
  <si>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</si>
  <si>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</si>
  <si>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</si>
  <si>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</si>
  <si>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</si>
  <si>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</si>
  <si>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</si>
  <si>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</si>
  <si>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</si>
  <si>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</si>
  <si>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</si>
  <si>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</si>
  <si>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</si>
  <si>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</si>
  <si>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</si>
  <si>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</si>
  <si>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</si>
  <si>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</si>
  <si>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</si>
  <si>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</si>
  <si>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</si>
  <si>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</si>
  <si>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</si>
  <si>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</si>
  <si>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</si>
  <si>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</si>
  <si>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</si>
  <si>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</si>
  <si>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</si>
  <si>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</si>
  <si>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</si>
  <si>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</si>
  <si>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</si>
  <si>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</si>
  <si>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</si>
  <si>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</si>
  <si>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</si>
  <si>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</si>
  <si>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</si>
  <si>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</si>
  <si>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</si>
  <si>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</si>
  <si>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</si>
  <si>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</si>
  <si>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</si>
  <si>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</si>
  <si>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</si>
  <si>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</si>
  <si>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</si>
  <si>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</si>
  <si>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</si>
  <si>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</si>
  <si>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</si>
  <si>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</si>
  <si>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</si>
  <si>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</si>
  <si>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</si>
  <si>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</si>
  <si>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</si>
  <si>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</si>
  <si>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</si>
  <si>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</si>
  <si>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</si>
  <si>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</si>
  <si>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</si>
  <si>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</si>
  <si>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</si>
  <si>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</si>
  <si>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</si>
  <si>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</si>
  <si>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</si>
  <si>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</si>
  <si>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</si>
  <si>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</si>
  <si>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</si>
  <si>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</si>
  <si>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</si>
  <si>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</si>
  <si>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</si>
  <si>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</si>
  <si>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</si>
  <si>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</si>
  <si>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</si>
  <si>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</si>
  <si>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</si>
  <si>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</si>
  <si>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</si>
  <si>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</si>
  <si>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</si>
  <si>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</si>
  <si>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</si>
  <si>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</si>
  <si>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</si>
  <si>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</si>
  <si>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</si>
  <si>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</si>
  <si>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</si>
  <si>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</si>
  <si>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</si>
  <si>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</si>
  <si>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</si>
  <si>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</si>
  <si>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</si>
  <si>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</si>
  <si>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</si>
  <si>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</si>
  <si>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</si>
  <si>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</si>
  <si>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</si>
  <si>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</si>
  <si>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</si>
  <si>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</si>
  <si>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</si>
  <si>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</si>
  <si>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</si>
  <si>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</si>
  <si>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</si>
  <si>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</si>
  <si>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</si>
  <si>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</si>
  <si>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</si>
  <si>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</si>
  <si>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</si>
  <si>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</si>
  <si>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</si>
  <si>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</si>
  <si>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</si>
  <si>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</si>
  <si>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</si>
  <si>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</si>
  <si>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</si>
  <si>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</si>
  <si>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</si>
  <si>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</si>
  <si>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</si>
  <si>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</si>
  <si>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</si>
  <si>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</si>
  <si>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</si>
  <si>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</si>
  <si>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</si>
  <si>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</si>
  <si>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</si>
  <si>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</si>
  <si>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</si>
  <si>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</si>
  <si>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</si>
  <si>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</si>
  <si>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</si>
  <si>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</si>
  <si>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</si>
  <si>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</si>
  <si>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</si>
  <si>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</si>
  <si>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</si>
  <si>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</si>
  <si>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</si>
  <si>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</si>
  <si>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</si>
  <si>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</si>
  <si>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</si>
  <si>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</si>
  <si>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</si>
  <si>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</si>
  <si>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</si>
  <si>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</si>
  <si>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</si>
  <si>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</si>
  <si>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</si>
  <si>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</si>
  <si>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</si>
  <si>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</si>
  <si>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</si>
  <si>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</si>
  <si>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</si>
  <si>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</si>
  <si>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</si>
  <si>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</si>
  <si>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</si>
  <si>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</si>
  <si>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</si>
  <si>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</si>
  <si>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</si>
  <si>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</si>
  <si>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</si>
  <si>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</si>
  <si>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</si>
  <si>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</si>
  <si>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</si>
  <si>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</si>
  <si>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</si>
  <si>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</si>
  <si>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</si>
  <si>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</si>
  <si>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</si>
  <si>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</si>
  <si>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</si>
  <si>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</si>
  <si>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</si>
  <si>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</si>
  <si>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</si>
  <si>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</si>
  <si>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</si>
  <si>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</si>
  <si>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</si>
  <si>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</si>
  <si>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</si>
  <si>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</si>
  <si>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</si>
  <si>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</si>
  <si>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</si>
  <si>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</si>
  <si>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</si>
  <si>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</si>
  <si>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</si>
  <si>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</si>
  <si>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</si>
  <si>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</si>
  <si>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</si>
  <si>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</si>
  <si>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</si>
  <si>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</si>
  <si>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</si>
  <si>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</si>
  <si>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</si>
  <si>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</si>
  <si>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</si>
  <si>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</si>
  <si>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</si>
  <si>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</si>
  <si>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</si>
  <si>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</si>
  <si>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</si>
  <si>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</si>
  <si>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</si>
  <si>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</si>
  <si>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</si>
  <si>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</si>
  <si>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</si>
  <si>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</si>
  <si>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</si>
  <si>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</si>
  <si>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</si>
  <si>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</si>
  <si>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</si>
  <si>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</si>
  <si>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</si>
  <si>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</si>
  <si>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</si>
  <si>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</si>
  <si>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</si>
  <si>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</si>
  <si>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</si>
  <si>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</si>
  <si>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</si>
  <si>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</si>
  <si>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</si>
  <si>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</si>
  <si>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</si>
  <si>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</si>
  <si>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</si>
  <si>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</si>
  <si>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</si>
  <si>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</si>
  <si>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</si>
  <si>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</si>
  <si>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</si>
  <si>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</si>
  <si>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</si>
  <si>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</si>
  <si>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</si>
  <si>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</si>
  <si>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</si>
  <si>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</si>
  <si>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</si>
  <si>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</si>
  <si>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</si>
  <si>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</si>
  <si>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</si>
  <si>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</si>
  <si>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</si>
  <si>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</si>
  <si>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</si>
  <si>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</si>
  <si>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</si>
  <si>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</si>
  <si>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</si>
  <si>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</si>
  <si>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</si>
  <si>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</si>
  <si>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</si>
  <si>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</si>
  <si>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</si>
  <si>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</si>
  <si>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</si>
  <si>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</si>
  <si>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</si>
  <si>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</si>
  <si>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</si>
  <si>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</si>
  <si>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</si>
  <si>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</si>
  <si>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</si>
  <si>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</si>
  <si>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</si>
  <si>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</si>
  <si>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</si>
  <si>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</si>
  <si>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</si>
  <si>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</si>
  <si>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</si>
  <si>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</si>
  <si>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</si>
  <si>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</si>
  <si>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</si>
  <si>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</si>
  <si>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</si>
  <si>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</si>
  <si>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</si>
  <si>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</si>
  <si>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</si>
  <si>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</si>
  <si>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</si>
  <si>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</si>
  <si>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</si>
  <si>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</si>
  <si>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</si>
  <si>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</si>
  <si>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</si>
  <si>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</si>
  <si>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</si>
  <si>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</si>
  <si>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</si>
  <si>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</si>
  <si>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</si>
  <si>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</si>
  <si>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</si>
  <si>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</si>
  <si>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</si>
  <si>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</si>
  <si>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</si>
  <si>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</si>
  <si>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</si>
  <si>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</si>
  <si>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</si>
  <si>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</si>
  <si>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</si>
  <si>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</si>
  <si>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</si>
  <si>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</si>
  <si>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</si>
  <si>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</si>
  <si>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</si>
  <si>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</si>
  <si>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</si>
  <si>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</si>
  <si>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</si>
  <si>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</si>
  <si>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</si>
  <si>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</si>
  <si>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</si>
  <si>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</si>
  <si>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</si>
  <si>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</si>
  <si>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</si>
  <si>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</si>
  <si>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</si>
  <si>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</si>
  <si>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</si>
  <si>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</si>
  <si>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</si>
  <si>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</si>
  <si>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</si>
  <si>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</si>
  <si>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</si>
  <si>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</si>
  <si>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</si>
  <si>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</si>
  <si>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</si>
  <si>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</si>
  <si>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</si>
  <si>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</si>
  <si>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</si>
  <si>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</si>
  <si>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</si>
  <si>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</si>
  <si>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</si>
  <si>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</si>
  <si>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</si>
  <si>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</si>
  <si>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</si>
  <si>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</si>
  <si>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</si>
  <si>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</si>
  <si>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</si>
  <si>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</si>
  <si>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</si>
  <si>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</si>
  <si>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</si>
  <si>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</si>
  <si>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</si>
  <si>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</si>
  <si>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</si>
  <si>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</si>
  <si>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</si>
  <si>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</si>
  <si>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</si>
  <si>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</si>
  <si>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</si>
  <si>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</si>
  <si>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</si>
  <si>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</si>
  <si>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</si>
  <si>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</si>
  <si>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</si>
  <si>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</si>
  <si>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</si>
  <si>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</si>
  <si>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</si>
  <si>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</si>
  <si>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</si>
  <si>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</si>
  <si>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</si>
  <si>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</si>
  <si>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</si>
  <si>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</si>
  <si>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</si>
  <si>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</si>
  <si>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</si>
  <si>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</si>
  <si>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</si>
  <si>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</si>
  <si>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</si>
  <si>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</si>
  <si>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</si>
  <si>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</si>
  <si>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</si>
  <si>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</si>
  <si>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</si>
  <si>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</si>
  <si>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</si>
  <si>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</si>
  <si>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</si>
  <si>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</si>
  <si>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</si>
  <si>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</si>
  <si>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</si>
  <si>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</si>
  <si>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</si>
  <si>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</si>
  <si>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</si>
  <si>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</si>
  <si>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</si>
  <si>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</si>
  <si>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</si>
  <si>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</si>
  <si>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</si>
  <si>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</si>
  <si>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</si>
  <si>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</si>
  <si>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</si>
  <si>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</si>
  <si>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</si>
  <si>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</si>
  <si>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</si>
  <si>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</si>
  <si>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</si>
  <si>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</si>
  <si>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</si>
  <si>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</si>
  <si>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</si>
  <si>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</si>
  <si>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</si>
  <si>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</si>
  <si>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</si>
  <si>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</si>
  <si>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</si>
  <si>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</si>
  <si>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</si>
  <si>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</si>
  <si>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</si>
  <si>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</si>
  <si>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</si>
  <si>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</si>
  <si>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</si>
  <si>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</si>
  <si>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</si>
  <si>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</si>
  <si>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</si>
  <si>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</si>
  <si>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</si>
  <si>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</si>
  <si>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</si>
  <si>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</si>
  <si>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</si>
  <si>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</si>
  <si>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</si>
  <si>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</si>
  <si>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</si>
  <si>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</si>
  <si>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</si>
  <si>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</si>
  <si>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</si>
  <si>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</si>
  <si>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</si>
  <si>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</si>
  <si>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</si>
  <si>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</si>
  <si>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</si>
  <si>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</si>
  <si>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</si>
  <si>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</si>
  <si>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</si>
  <si>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</si>
  <si>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</si>
  <si>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</si>
  <si>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</si>
  <si>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</si>
  <si>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</si>
  <si>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</si>
  <si>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</si>
  <si>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</si>
  <si>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</si>
  <si>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</si>
  <si>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</si>
  <si>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</si>
  <si>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</si>
  <si>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</si>
  <si>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</si>
  <si>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</si>
  <si>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</si>
  <si>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</si>
  <si>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</si>
  <si>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</si>
  <si>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</si>
  <si>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</si>
  <si>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</si>
  <si>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</si>
  <si>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</si>
  <si>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</si>
  <si>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</si>
  <si>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</si>
  <si>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</si>
  <si>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</si>
  <si>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</si>
  <si>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</si>
  <si>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</si>
  <si>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</si>
  <si>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</si>
  <si>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</si>
  <si>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</si>
  <si>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</si>
  <si>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</si>
  <si>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</si>
  <si>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</si>
  <si>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</si>
  <si>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</si>
  <si>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</si>
  <si>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</si>
  <si>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</si>
  <si>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</si>
  <si>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</si>
  <si>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</si>
  <si>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</si>
  <si>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</si>
  <si>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</si>
  <si>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</si>
  <si>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</si>
  <si>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</si>
  <si>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</si>
  <si>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</si>
  <si>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</si>
  <si>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</si>
  <si>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</si>
  <si>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</si>
  <si>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</si>
  <si>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</si>
  <si>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</si>
  <si>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</si>
  <si>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</si>
  <si>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</si>
  <si>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</si>
  <si>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</si>
  <si>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</si>
  <si>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</si>
  <si>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</si>
  <si>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</si>
  <si>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</si>
  <si>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</si>
  <si>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</si>
  <si>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</si>
  <si>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</si>
  <si>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</si>
  <si>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</si>
  <si>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</si>
  <si>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</si>
  <si>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</si>
  <si>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</si>
  <si>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</si>
  <si>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</si>
  <si>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</si>
  <si>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</si>
  <si>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</si>
  <si>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</si>
  <si>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</si>
  <si>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</si>
  <si>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</si>
  <si>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</si>
  <si>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</si>
  <si>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</si>
  <si>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</si>
  <si>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</si>
  <si>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</si>
  <si>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</si>
  <si>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</si>
  <si>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</si>
  <si>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</si>
  <si>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</si>
  <si>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</si>
  <si>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</si>
  <si>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</si>
  <si>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</si>
  <si>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</si>
  <si>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</si>
  <si>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</si>
  <si>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</si>
  <si>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</si>
  <si>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</si>
  <si>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</si>
  <si>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</si>
  <si>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</si>
  <si>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</si>
  <si>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</si>
  <si>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</si>
  <si>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</si>
  <si>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</si>
  <si>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</si>
  <si>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</si>
  <si>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</si>
  <si>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</si>
  <si>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</si>
  <si>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</si>
  <si>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</si>
  <si>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</si>
  <si>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</si>
  <si>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</si>
  <si>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</si>
  <si>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</si>
  <si>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</si>
  <si>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</si>
  <si>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</si>
  <si>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</si>
  <si>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</si>
  <si>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</si>
  <si>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</si>
  <si>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</si>
  <si>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</si>
  <si>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</si>
  <si>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</si>
  <si>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</si>
  <si>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</si>
  <si>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</si>
  <si>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</si>
  <si>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</si>
  <si>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</si>
  <si>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</si>
  <si>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</si>
  <si>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</si>
  <si>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</si>
  <si>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</si>
  <si>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</si>
  <si>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</si>
  <si>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</si>
  <si>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</si>
  <si>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</si>
  <si>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</si>
  <si>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</si>
  <si>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</si>
  <si>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</si>
  <si>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</si>
  <si>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</si>
  <si>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</si>
  <si>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</si>
  <si>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</si>
  <si>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</si>
  <si>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</si>
  <si>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</si>
  <si>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</si>
  <si>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</si>
  <si>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</si>
  <si>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</si>
  <si>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</si>
  <si>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</si>
  <si>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</si>
  <si>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</si>
  <si>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</si>
  <si>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</si>
  <si>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</si>
  <si>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</si>
  <si>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</si>
  <si>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</si>
  <si>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</si>
  <si>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</si>
  <si>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</si>
  <si>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</si>
  <si>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</si>
  <si>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</si>
  <si>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</si>
  <si>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</si>
  <si>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</si>
  <si>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</si>
  <si>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</si>
  <si>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</si>
  <si>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</si>
  <si>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</si>
  <si>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</si>
  <si>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</si>
  <si>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</si>
  <si>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</si>
  <si>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</si>
  <si>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</si>
  <si>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</si>
  <si>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</si>
  <si>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</si>
  <si>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</si>
  <si>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</si>
  <si>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</si>
  <si>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</si>
  <si>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</si>
  <si>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</si>
  <si>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</si>
  <si>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</si>
  <si>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</si>
  <si>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</si>
  <si>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</si>
  <si>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</si>
  <si>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</si>
  <si>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</si>
  <si>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</si>
  <si>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</si>
  <si>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</si>
  <si>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</si>
  <si>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</si>
  <si>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</si>
  <si>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</si>
  <si>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</si>
  <si>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</si>
  <si>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</si>
  <si>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</si>
  <si>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</si>
  <si>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</si>
  <si>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</si>
  <si>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</si>
  <si>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</si>
  <si>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</si>
  <si>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</si>
  <si>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</si>
  <si>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</si>
  <si>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</si>
  <si>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</si>
  <si>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</si>
  <si>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</si>
  <si>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</si>
  <si>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</si>
  <si>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</si>
  <si>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</si>
  <si>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</si>
  <si>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</si>
  <si>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</si>
  <si>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</si>
  <si>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</si>
  <si>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</si>
  <si>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</si>
  <si>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</si>
  <si>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</si>
  <si>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</si>
  <si>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</si>
  <si>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</si>
  <si>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</si>
  <si>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</si>
  <si>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</si>
  <si>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</si>
  <si>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</si>
  <si>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</si>
  <si>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</si>
  <si>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</si>
  <si>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</si>
  <si>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</si>
  <si>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</si>
  <si>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</si>
  <si>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</si>
  <si>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</si>
  <si>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</si>
  <si>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</si>
  <si>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</si>
  <si>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</si>
  <si>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</si>
  <si>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</si>
  <si>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</si>
  <si>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</si>
  <si>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</si>
  <si>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</si>
  <si>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</si>
  <si>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</si>
  <si>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</si>
  <si>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</si>
  <si>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</si>
  <si>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</si>
  <si>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</si>
  <si>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</si>
  <si>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</si>
  <si>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</si>
  <si>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</si>
  <si>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</si>
  <si>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</si>
  <si>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</si>
  <si>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</si>
  <si>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</si>
  <si>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</si>
  <si>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</si>
  <si>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</si>
  <si>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</si>
  <si>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</si>
  <si>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</si>
  <si>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</si>
  <si>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</si>
  <si>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</si>
  <si>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</si>
  <si>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</si>
  <si>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</si>
  <si>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</si>
  <si>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</si>
  <si>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</si>
  <si>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</si>
  <si>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</si>
  <si>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</si>
  <si>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</si>
  <si>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</si>
  <si>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</si>
  <si>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</si>
  <si>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</si>
  <si>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</si>
  <si>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</si>
  <si>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</si>
  <si>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</si>
  <si>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</si>
  <si>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</si>
  <si>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</si>
  <si>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</si>
  <si>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</si>
  <si>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</si>
  <si>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</si>
  <si>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</si>
  <si>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</si>
  <si>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</si>
  <si>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</si>
  <si>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</si>
  <si>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</si>
  <si>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</si>
  <si>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</si>
  <si>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</si>
  <si>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</si>
  <si>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</si>
  <si>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</si>
  <si>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</si>
  <si>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</si>
  <si>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</si>
  <si>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</si>
  <si>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</si>
  <si>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</si>
  <si>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</si>
  <si>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</si>
  <si>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</si>
  <si>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</si>
  <si>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</si>
  <si>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</si>
  <si>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</si>
  <si>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</si>
  <si>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</si>
  <si>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</si>
  <si>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</si>
  <si>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</si>
  <si>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</si>
  <si>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</si>
  <si>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</si>
  <si>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</si>
  <si>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</si>
  <si>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</si>
  <si>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</si>
  <si>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</si>
  <si>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</si>
  <si>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</si>
  <si>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</si>
  <si>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</si>
  <si>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</si>
  <si>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</si>
  <si>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</si>
  <si>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</si>
  <si>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</si>
  <si>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</si>
  <si>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</si>
  <si>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</si>
  <si>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</si>
  <si>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</si>
  <si>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</si>
  <si>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</si>
  <si>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</si>
  <si>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</si>
  <si>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</si>
  <si>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</si>
  <si>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</si>
  <si>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</si>
  <si>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</si>
  <si>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</si>
  <si>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</si>
  <si>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</si>
  <si>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</si>
  <si>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</si>
  <si>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</si>
  <si>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</si>
  <si>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</si>
  <si>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</si>
  <si>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</si>
  <si>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</si>
  <si>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</si>
  <si>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</si>
  <si>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</si>
  <si>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</si>
  <si>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</si>
  <si>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</si>
  <si>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</si>
  <si>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</si>
  <si>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</si>
  <si>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</si>
  <si>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</si>
  <si>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</si>
  <si>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</si>
  <si>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</si>
  <si>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</si>
  <si>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</si>
  <si>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</si>
  <si>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</si>
  <si>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</si>
  <si>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</si>
  <si>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</si>
  <si>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</si>
  <si>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</si>
  <si>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</si>
  <si>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</si>
  <si>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</si>
  <si>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</si>
  <si>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</si>
  <si>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</si>
  <si>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</si>
  <si>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</si>
  <si>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</si>
  <si>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</si>
  <si>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</si>
  <si>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</si>
  <si>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</si>
  <si>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</si>
  <si>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</si>
  <si>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</si>
  <si>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</si>
  <si>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</si>
  <si>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</si>
  <si>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</si>
  <si>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</si>
  <si>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</si>
  <si>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</si>
  <si>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</si>
  <si>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</si>
  <si>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</si>
  <si>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</si>
  <si>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</si>
  <si>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</si>
  <si>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</si>
  <si>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</si>
  <si>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</si>
  <si>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</si>
  <si>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</si>
  <si>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</si>
  <si>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</si>
  <si>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</si>
  <si>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</si>
  <si>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</si>
  <si>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</si>
  <si>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</si>
  <si>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</si>
  <si>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</si>
  <si>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</si>
  <si>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</si>
  <si>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</si>
  <si>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</si>
  <si>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</si>
  <si>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</si>
  <si>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</si>
  <si>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</si>
  <si>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</si>
  <si>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</si>
  <si>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</si>
  <si>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</si>
  <si>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</si>
  <si>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</si>
  <si>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</si>
  <si>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</si>
  <si>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</si>
  <si>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</si>
  <si>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</si>
  <si>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</si>
  <si>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</si>
  <si>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</si>
  <si>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</si>
  <si>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</si>
  <si>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</si>
  <si>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</si>
  <si>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</si>
  <si>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</si>
  <si>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</si>
  <si>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</si>
  <si>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</si>
  <si>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</si>
  <si>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</si>
  <si>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</si>
  <si>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</si>
  <si>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</si>
  <si>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</si>
  <si>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</si>
  <si>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</si>
  <si>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</si>
  <si>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</si>
  <si>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</si>
  <si>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</si>
  <si>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</si>
  <si>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</si>
  <si>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</si>
  <si>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</si>
  <si>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</si>
  <si>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</si>
  <si>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</si>
  <si>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</si>
  <si>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</si>
  <si>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</si>
  <si>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</si>
  <si>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</si>
  <si>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</si>
  <si>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</si>
  <si>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</si>
  <si>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</si>
  <si>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</si>
  <si>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</si>
  <si>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</si>
  <si>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</si>
  <si>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</si>
  <si>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</si>
  <si>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</si>
  <si>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</si>
  <si>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</si>
  <si>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</si>
  <si>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</si>
  <si>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</si>
  <si>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</si>
  <si>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</si>
  <si>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</si>
  <si>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</si>
  <si>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</si>
  <si>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</si>
  <si>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</si>
  <si>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</si>
  <si>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</si>
  <si>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</si>
  <si>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</si>
  <si>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</si>
  <si>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</si>
  <si>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</si>
  <si>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</si>
  <si>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</si>
  <si>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</si>
  <si>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</si>
  <si>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</si>
  <si>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</si>
  <si>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</si>
  <si>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</si>
  <si>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</si>
  <si>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</si>
  <si>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</si>
  <si>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</si>
  <si>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</si>
  <si>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</si>
  <si>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</si>
  <si>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</si>
  <si>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</si>
  <si>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</si>
  <si>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</si>
  <si>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</si>
  <si>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</si>
  <si>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</si>
  <si>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</si>
  <si>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</si>
  <si>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</si>
  <si>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</si>
  <si>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</si>
  <si>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</si>
  <si>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</si>
  <si>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</si>
  <si>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</si>
  <si>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</si>
  <si>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</si>
  <si>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</si>
  <si>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</si>
  <si>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</si>
  <si>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</si>
  <si>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</si>
  <si>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</si>
  <si>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</si>
  <si>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</si>
  <si>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</si>
  <si>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</si>
  <si>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</si>
  <si>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</si>
  <si>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</si>
  <si>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</si>
  <si>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</si>
  <si>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</si>
  <si>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</si>
  <si>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</si>
  <si>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</si>
  <si>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</si>
  <si>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</si>
  <si>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</si>
  <si>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</si>
  <si>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</si>
  <si>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</si>
  <si>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</si>
  <si>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</si>
  <si>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</si>
  <si>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</si>
  <si>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</si>
  <si>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</si>
  <si>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</si>
  <si>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</si>
  <si>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</si>
  <si>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</si>
  <si>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</si>
  <si>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</si>
  <si>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</si>
  <si>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</si>
  <si>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</si>
  <si>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</si>
  <si>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</si>
  <si>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</si>
  <si>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</si>
  <si>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</si>
  <si>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</si>
  <si>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</si>
  <si>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</si>
  <si>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</si>
  <si>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</si>
  <si>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</si>
  <si>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</si>
  <si>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</si>
  <si>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</si>
  <si>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</si>
  <si>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</si>
  <si>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</si>
  <si>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</si>
  <si>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</si>
  <si>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</si>
  <si>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</si>
  <si>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</si>
  <si>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</si>
  <si>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</si>
  <si>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</si>
  <si>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</si>
  <si>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</si>
  <si>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</si>
  <si>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</si>
  <si>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</si>
  <si>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</si>
  <si>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</si>
  <si>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</si>
  <si>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</si>
  <si>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</si>
  <si>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</si>
  <si>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</si>
  <si>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</si>
  <si>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</si>
  <si>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</si>
  <si>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</si>
  <si>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</si>
  <si>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</si>
  <si>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</si>
  <si>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</si>
  <si>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</si>
  <si>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</si>
  <si>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</si>
  <si>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</si>
  <si>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</si>
  <si>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</si>
  <si>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</si>
  <si>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</si>
  <si>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</si>
  <si>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</si>
  <si>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</si>
  <si>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</si>
  <si>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</si>
  <si>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</si>
  <si>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</si>
  <si>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</si>
  <si>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</si>
  <si>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</si>
  <si>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</si>
  <si>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</si>
  <si>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</si>
  <si>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</si>
  <si>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</si>
  <si>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</si>
  <si>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</si>
  <si>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</si>
  <si>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</si>
  <si>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</si>
  <si>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</si>
  <si>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</si>
  <si>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</si>
  <si>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</si>
  <si>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</si>
  <si>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</si>
  <si>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</si>
  <si>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</si>
  <si>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</si>
  <si>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</si>
  <si>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</si>
  <si>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</si>
  <si>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</si>
  <si>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</si>
  <si>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</si>
  <si>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</si>
  <si>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</si>
  <si>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</si>
  <si>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</si>
  <si>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</si>
  <si>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</si>
  <si>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</si>
  <si>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</si>
  <si>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</si>
  <si>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</si>
  <si>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</si>
  <si>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</si>
  <si>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</si>
  <si>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</si>
  <si>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</si>
  <si>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</si>
  <si>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</si>
  <si>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</si>
  <si>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</si>
  <si>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</si>
  <si>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</si>
  <si>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</si>
  <si>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</si>
  <si>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</si>
  <si>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</si>
  <si>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</si>
  <si>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</si>
  <si>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</si>
  <si>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</si>
  <si>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</si>
  <si>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</si>
  <si>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</si>
  <si>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</si>
  <si>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</si>
  <si>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</si>
  <si>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</si>
  <si>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</si>
  <si>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</si>
  <si>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</si>
  <si>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</si>
  <si>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</si>
  <si>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</si>
  <si>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</si>
  <si>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</si>
  <si>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</si>
  <si>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</si>
  <si>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</si>
  <si>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</si>
  <si>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</si>
  <si>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</si>
  <si>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</si>
  <si>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</si>
  <si>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</si>
  <si>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</si>
  <si>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</si>
  <si>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</si>
  <si>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</si>
  <si>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</si>
  <si>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</si>
  <si>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</si>
  <si>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</si>
  <si>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</si>
  <si>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</si>
  <si>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</si>
  <si>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</si>
  <si>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</si>
  <si>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</si>
  <si>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</si>
  <si>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</si>
  <si>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</si>
  <si>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</si>
  <si>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</si>
  <si>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</si>
  <si>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</si>
  <si>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</si>
  <si>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</si>
  <si>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</si>
  <si>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</si>
  <si>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</si>
  <si>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</si>
  <si>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</si>
  <si>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</si>
  <si>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</si>
  <si>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</si>
  <si>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</si>
  <si>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</si>
  <si>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</si>
  <si>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</si>
  <si>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</si>
  <si>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</si>
  <si>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</si>
  <si>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</si>
  <si>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</si>
  <si>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</si>
  <si>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</si>
  <si>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</si>
  <si>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</si>
  <si>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</si>
  <si>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</si>
  <si>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</si>
  <si>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</si>
  <si>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</si>
  <si>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</si>
  <si>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</si>
  <si>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</si>
  <si>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</si>
  <si>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</si>
  <si>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</si>
  <si>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</si>
  <si>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</si>
  <si>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</si>
  <si>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</si>
  <si>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</si>
  <si>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</si>
  <si>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</si>
  <si>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</si>
  <si>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</si>
  <si>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</si>
  <si>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</si>
  <si>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</si>
  <si>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</si>
  <si>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</si>
  <si>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</si>
  <si>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</si>
  <si>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</si>
  <si>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</si>
  <si>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</si>
  <si>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</si>
  <si>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</si>
  <si>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</si>
  <si>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</si>
  <si>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</si>
  <si>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</si>
  <si>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</si>
  <si>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</si>
  <si>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</si>
  <si>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</si>
  <si>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</si>
  <si>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</si>
  <si>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</si>
  <si>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</si>
  <si>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</si>
  <si>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</si>
  <si>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</si>
  <si>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</si>
  <si>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</si>
  <si>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</si>
  <si>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</si>
  <si>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</si>
  <si>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</si>
  <si>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</si>
  <si>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</si>
  <si>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</si>
  <si>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</si>
  <si>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</si>
  <si>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</si>
  <si>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</si>
  <si>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</si>
  <si>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</si>
  <si>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</si>
  <si>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</si>
  <si>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</si>
  <si>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</si>
  <si>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</si>
  <si>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</si>
  <si>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</si>
  <si>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</si>
  <si>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</si>
  <si>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</si>
  <si>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</si>
  <si>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</si>
  <si>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</si>
  <si>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</si>
  <si>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</si>
  <si>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</si>
  <si>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</si>
  <si>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</si>
  <si>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</si>
  <si>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</si>
  <si>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</si>
  <si>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</si>
  <si>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</si>
  <si>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</si>
  <si>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</si>
  <si>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</si>
  <si>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</si>
  <si>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</si>
  <si>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</si>
  <si>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</si>
  <si>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</si>
  <si>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</si>
  <si>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</si>
  <si>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</si>
  <si>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</si>
  <si>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</si>
  <si>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</si>
  <si>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</si>
  <si>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</si>
  <si>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</si>
  <si>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</si>
  <si>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</si>
  <si>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</si>
  <si>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</si>
  <si>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</si>
  <si>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</si>
  <si>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</si>
  <si>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</si>
  <si>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</si>
  <si>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</si>
  <si>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</si>
  <si>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</si>
  <si>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</si>
  <si>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</si>
  <si>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</si>
  <si>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</si>
  <si>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</si>
  <si>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</si>
  <si>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</si>
  <si>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</si>
  <si>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</si>
  <si>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</si>
  <si>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</si>
  <si>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</si>
  <si>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</si>
  <si>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</si>
  <si>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</si>
  <si>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</si>
  <si>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</si>
  <si>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</si>
  <si>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</si>
  <si>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</si>
  <si>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</si>
  <si>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</si>
  <si>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</si>
  <si>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</si>
  <si>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</si>
  <si>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</si>
  <si>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</si>
  <si>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</si>
  <si>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</si>
  <si>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</si>
  <si>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</si>
  <si>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</si>
  <si>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</si>
  <si>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</si>
  <si>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</si>
  <si>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</si>
  <si>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</si>
  <si>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</si>
  <si>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</si>
  <si>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</si>
  <si>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</si>
  <si>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</si>
  <si>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</si>
  <si>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</si>
  <si>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</si>
  <si>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</si>
  <si>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</si>
  <si>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</si>
  <si>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</si>
  <si>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</si>
  <si>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</si>
  <si>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</si>
  <si>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</si>
  <si>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</si>
  <si>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</si>
  <si>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</si>
  <si>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</si>
  <si>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</si>
  <si>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</si>
  <si>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</si>
  <si>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</si>
  <si>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</si>
  <si>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</si>
  <si>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</si>
  <si>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</si>
  <si>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</si>
  <si>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</si>
  <si>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</si>
  <si>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</si>
  <si>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</si>
  <si>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</si>
  <si>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</si>
  <si>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</si>
  <si>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</si>
  <si>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</si>
  <si>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</si>
  <si>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</si>
  <si>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</si>
  <si>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</si>
  <si>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</si>
  <si>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</si>
  <si>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</si>
  <si>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</si>
  <si>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</si>
  <si>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</si>
  <si>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</si>
  <si>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</si>
  <si>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</si>
  <si>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</si>
  <si>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</si>
  <si>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</si>
  <si>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</si>
  <si>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</si>
  <si>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</si>
  <si>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</si>
  <si>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</si>
  <si>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</si>
  <si>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</si>
  <si>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</si>
  <si>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</si>
  <si>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</si>
  <si>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</si>
  <si>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</si>
  <si>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</si>
  <si>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</si>
  <si>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</si>
  <si>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</si>
  <si>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</si>
  <si>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</si>
  <si>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</si>
  <si>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</si>
  <si>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</si>
  <si>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</si>
  <si>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</si>
  <si>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</si>
  <si>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</si>
  <si>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</si>
  <si>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</si>
  <si>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</si>
  <si>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</si>
  <si>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</si>
  <si>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</si>
  <si>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</si>
  <si>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</si>
  <si>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</si>
  <si>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</si>
  <si>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</si>
  <si>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</si>
  <si>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</si>
  <si>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</si>
  <si>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</si>
  <si>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</si>
  <si>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</si>
  <si>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</si>
  <si>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</si>
  <si>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</si>
  <si>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</si>
  <si>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</si>
  <si>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</si>
  <si>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</si>
  <si>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</si>
  <si>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</si>
  <si>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</si>
  <si>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</si>
  <si>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</si>
  <si>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</si>
  <si>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</si>
  <si>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</si>
  <si>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</si>
  <si>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</si>
  <si>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</si>
  <si>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</si>
  <si>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</si>
  <si>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</si>
  <si>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</si>
  <si>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</si>
  <si>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</si>
  <si>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</si>
  <si>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</si>
  <si>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</si>
  <si>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</si>
  <si>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</si>
  <si>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</si>
  <si>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</si>
  <si>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</si>
  <si>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</si>
  <si>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</si>
  <si>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</si>
  <si>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</si>
  <si>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</si>
  <si>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</si>
  <si>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</si>
  <si>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</si>
  <si>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</si>
  <si>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</si>
  <si>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</si>
  <si>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</si>
  <si>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</si>
  <si>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</si>
  <si>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</si>
  <si>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</si>
  <si>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</si>
  <si>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</si>
  <si>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</si>
  <si>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</si>
  <si>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</si>
  <si>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</si>
  <si>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</si>
  <si>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</si>
  <si>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</si>
  <si>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</si>
  <si>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</si>
  <si>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</si>
  <si>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</si>
  <si>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</si>
  <si>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</si>
  <si>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</si>
  <si>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</si>
  <si>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</si>
  <si>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</si>
  <si>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</si>
  <si>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</si>
  <si>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</si>
  <si>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</si>
  <si>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</si>
  <si>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</si>
  <si>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</si>
  <si>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</si>
  <si>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</si>
  <si>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</si>
  <si>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</si>
  <si>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</si>
  <si>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</si>
  <si>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</si>
  <si>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</si>
  <si>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</si>
  <si>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</si>
  <si>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</si>
  <si>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</si>
  <si>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</si>
  <si>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</si>
  <si>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</si>
  <si>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</si>
  <si>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</si>
  <si>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</si>
  <si>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</si>
  <si>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</si>
  <si>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</si>
  <si>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</si>
  <si>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</si>
  <si>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</si>
  <si>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</si>
  <si>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</si>
  <si>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</si>
  <si>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</si>
  <si>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</si>
  <si>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</si>
  <si>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</si>
  <si>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</si>
  <si>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</si>
  <si>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</si>
  <si>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</si>
  <si>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</si>
  <si>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</si>
  <si>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</si>
  <si>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</si>
  <si>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</si>
  <si>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</si>
  <si>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</si>
  <si>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</si>
  <si>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</si>
  <si>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</si>
  <si>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</si>
  <si>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</si>
  <si>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</si>
  <si>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</si>
  <si>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</si>
  <si>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</si>
  <si>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</si>
  <si>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</si>
  <si>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</si>
  <si>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</si>
  <si>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</si>
  <si>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</si>
  <si>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</si>
  <si>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</si>
  <si>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</si>
  <si>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</si>
  <si>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</si>
  <si>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</si>
  <si>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</si>
  <si>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</si>
  <si>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</si>
  <si>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</si>
  <si>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</si>
  <si>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</si>
  <si>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</si>
  <si>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</si>
  <si>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</si>
  <si>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</si>
  <si>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</si>
  <si>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</si>
  <si>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</si>
  <si>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</si>
  <si>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</si>
  <si>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</si>
  <si>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</si>
  <si>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</si>
  <si>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</si>
  <si>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</si>
  <si>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</si>
  <si>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</si>
  <si>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</si>
  <si>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</si>
  <si>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</si>
  <si>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</si>
  <si>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</si>
  <si>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</si>
  <si>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</si>
  <si>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</si>
  <si>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</si>
  <si>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</si>
  <si>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</si>
  <si>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</si>
  <si>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</si>
  <si>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</si>
  <si>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</si>
  <si>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</si>
  <si>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</si>
  <si>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</si>
  <si>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</si>
  <si>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</si>
  <si>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</si>
  <si>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</si>
  <si>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</si>
  <si>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</si>
  <si>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</si>
  <si>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</si>
  <si>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</si>
  <si>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</si>
  <si>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</si>
  <si>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</si>
  <si>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</si>
  <si>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</si>
  <si>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</si>
  <si>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</si>
  <si>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</si>
  <si>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</si>
  <si>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</si>
  <si>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</si>
  <si>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</si>
  <si>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</si>
  <si>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</si>
  <si>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</si>
  <si>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</si>
  <si>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</si>
  <si>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</si>
  <si>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</si>
  <si>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</si>
  <si>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</si>
  <si>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</si>
  <si>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</si>
  <si>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</si>
  <si>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</si>
  <si>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</si>
  <si>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</si>
  <si>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</si>
  <si>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</si>
  <si>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</si>
  <si>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</si>
  <si>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</si>
  <si>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</si>
  <si>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</si>
  <si>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</si>
  <si>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</si>
  <si>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</si>
  <si>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</si>
  <si>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</si>
  <si>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</si>
  <si>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</si>
  <si>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</si>
  <si>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</si>
  <si>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</si>
  <si>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</si>
  <si>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</si>
  <si>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</si>
  <si>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</si>
  <si>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</si>
  <si>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</si>
  <si>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</si>
  <si>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</si>
  <si>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</si>
  <si>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</si>
  <si>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</si>
  <si>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</si>
  <si>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</si>
  <si>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</si>
  <si>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</si>
  <si>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</si>
  <si>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</si>
  <si>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</si>
  <si>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</si>
  <si>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</si>
  <si>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</si>
  <si>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</si>
  <si>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</si>
  <si>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</si>
  <si>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</si>
  <si>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</si>
  <si>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</si>
  <si>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</si>
  <si>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</si>
  <si>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</si>
  <si>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</si>
  <si>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</si>
  <si>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</si>
  <si>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</si>
  <si>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</si>
  <si>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</si>
  <si>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</si>
  <si>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</si>
  <si>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</si>
  <si>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</si>
  <si>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</si>
  <si>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</si>
  <si>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</si>
  <si>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</si>
  <si>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</si>
  <si>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</si>
  <si>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</si>
  <si>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</si>
  <si>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</si>
  <si>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</si>
  <si>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</si>
  <si>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</si>
  <si>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</si>
  <si>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</si>
  <si>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</si>
  <si>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</si>
  <si>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</si>
  <si>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</si>
  <si>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</si>
  <si>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</si>
  <si>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</si>
  <si>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</si>
  <si>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</si>
  <si>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</si>
  <si>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</si>
  <si>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</si>
  <si>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</si>
  <si>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</si>
  <si>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</si>
  <si>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</si>
  <si>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</si>
  <si>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</si>
  <si>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</si>
  <si>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</si>
  <si>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</si>
  <si>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</si>
  <si>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</si>
  <si>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</si>
  <si>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</si>
  <si>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</si>
  <si>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</si>
  <si>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</si>
  <si>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</si>
  <si>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</si>
  <si>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</si>
  <si>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</si>
  <si>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</si>
  <si>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</si>
  <si>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</si>
  <si>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</si>
  <si>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</si>
  <si>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</si>
  <si>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</si>
  <si>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</si>
  <si>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</si>
  <si>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</si>
  <si>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</si>
  <si>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</si>
  <si>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</si>
  <si>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</si>
  <si>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</si>
  <si>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</si>
  <si>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</si>
  <si>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</si>
  <si>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</si>
  <si>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</si>
  <si>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</si>
  <si>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</si>
  <si>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</si>
  <si>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</si>
  <si>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</si>
  <si>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</si>
  <si>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</si>
  <si>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</si>
  <si>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</si>
  <si>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</si>
  <si>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</si>
  <si>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</si>
  <si>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</si>
  <si>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</si>
  <si>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</si>
  <si>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</si>
  <si>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</si>
  <si>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</si>
  <si>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</si>
  <si>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</si>
  <si>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</si>
  <si>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</si>
  <si>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</si>
  <si>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</si>
  <si>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</si>
  <si>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</si>
  <si>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</si>
  <si>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</si>
  <si>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</si>
  <si>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</si>
  <si>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</si>
  <si>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</si>
  <si>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</si>
  <si>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</si>
  <si>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</si>
  <si>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</si>
  <si>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</si>
  <si>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</si>
  <si>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</si>
  <si>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</si>
  <si>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</si>
  <si>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</si>
  <si>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</si>
  <si>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</si>
  <si>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</si>
  <si>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</si>
  <si>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</si>
  <si>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</si>
  <si>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</si>
  <si>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</si>
  <si>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</si>
  <si>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</si>
  <si>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</si>
  <si>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</si>
  <si>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</si>
  <si>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</si>
  <si>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</si>
  <si>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</si>
  <si>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</si>
  <si>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</si>
  <si>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</si>
  <si>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</si>
  <si>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</si>
  <si>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</si>
  <si>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</si>
  <si>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</si>
  <si>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</si>
  <si>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</si>
  <si>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</si>
  <si>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</si>
  <si>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</si>
  <si>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</si>
  <si>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</si>
  <si>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</si>
  <si>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</si>
  <si>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</si>
  <si>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</si>
  <si>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</si>
  <si>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</si>
  <si>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</si>
  <si>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</si>
  <si>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</si>
  <si>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</si>
  <si>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</si>
  <si>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</si>
  <si>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</si>
  <si>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</si>
  <si>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</si>
  <si>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</si>
  <si>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</si>
  <si>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</si>
  <si>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</si>
  <si>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</si>
  <si>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</si>
  <si>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</si>
  <si>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</si>
  <si>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</si>
  <si>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</si>
  <si>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</si>
  <si>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</si>
  <si>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</si>
  <si>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</si>
  <si>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</si>
  <si>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</si>
  <si>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</si>
  <si>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</si>
  <si>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</si>
  <si>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</si>
  <si>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</si>
  <si>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</si>
  <si>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</si>
  <si>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</si>
  <si>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</si>
  <si>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</si>
  <si>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</si>
  <si>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</si>
  <si>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</si>
  <si>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</si>
  <si>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</si>
  <si>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</si>
  <si>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</si>
  <si>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</si>
  <si>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</si>
  <si>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</si>
  <si>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</si>
  <si>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</si>
  <si>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</si>
  <si>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</si>
  <si>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</si>
  <si>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</si>
  <si>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</si>
  <si>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</si>
  <si>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</si>
  <si>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</si>
  <si>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</si>
  <si>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</si>
  <si>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</si>
  <si>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</si>
  <si>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</si>
  <si>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</si>
  <si>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</si>
  <si>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</si>
  <si>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</si>
  <si>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</si>
  <si>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</si>
  <si>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</si>
  <si>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</si>
  <si>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</si>
  <si>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</si>
  <si>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</si>
  <si>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</si>
  <si>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</si>
  <si>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</si>
  <si>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</si>
  <si>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</si>
  <si>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</si>
  <si>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</si>
  <si>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</si>
  <si>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</si>
  <si>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</si>
  <si>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</si>
  <si>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</si>
  <si>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</si>
  <si>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</si>
  <si>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</si>
  <si>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</si>
  <si>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</si>
  <si>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</si>
  <si>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</si>
  <si>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</si>
  <si>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</si>
  <si>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</si>
  <si>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</si>
  <si>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</si>
  <si>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</si>
  <si>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</si>
  <si>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</si>
  <si>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</si>
  <si>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</si>
  <si>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</si>
  <si>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</si>
  <si>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</si>
  <si>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</si>
  <si>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</si>
  <si>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</si>
  <si>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</si>
  <si>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</si>
  <si>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</si>
  <si>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</si>
  <si>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</si>
  <si>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</si>
  <si>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</si>
  <si>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</si>
  <si>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</si>
  <si>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</si>
  <si>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</si>
  <si>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</si>
  <si>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</si>
  <si>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</si>
  <si>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</si>
  <si>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</si>
  <si>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</si>
  <si>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</si>
  <si>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</si>
  <si>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</si>
  <si>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</si>
  <si>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</si>
  <si>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</si>
  <si>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</si>
  <si>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</si>
  <si>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</si>
  <si>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</si>
  <si>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</si>
  <si>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</si>
  <si>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</si>
  <si>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</si>
  <si>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</si>
  <si>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</si>
  <si>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</si>
  <si>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</si>
  <si>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</si>
  <si>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</si>
  <si>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</si>
  <si>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</si>
  <si>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</si>
  <si>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</si>
  <si>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</si>
  <si>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</si>
  <si>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</si>
  <si>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</si>
  <si>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</si>
  <si>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</si>
  <si>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</si>
  <si>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</si>
  <si>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</si>
  <si>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</si>
  <si>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</si>
  <si>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</si>
  <si>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</si>
  <si>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</si>
  <si>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</si>
  <si>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</si>
  <si>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</si>
  <si>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</si>
  <si>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</si>
  <si>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</si>
  <si>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</si>
  <si>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</si>
  <si>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</si>
  <si>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</si>
  <si>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</si>
  <si>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</si>
  <si>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</si>
  <si>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</si>
  <si>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</si>
  <si>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</si>
  <si>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</si>
  <si>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</si>
  <si>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</si>
  <si>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</si>
  <si>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</si>
  <si>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</si>
  <si>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</si>
  <si>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</si>
  <si>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</si>
  <si>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</si>
  <si>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</si>
  <si>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</si>
  <si>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</si>
  <si>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</si>
  <si>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</si>
  <si>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</si>
  <si>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</si>
  <si>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</si>
  <si>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</si>
  <si>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</si>
  <si>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</si>
  <si>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</si>
  <si>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</si>
  <si>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</si>
  <si>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</si>
  <si>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</si>
  <si>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</si>
  <si>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</si>
  <si>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</si>
  <si>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</si>
  <si>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</si>
  <si>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</si>
  <si>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</si>
  <si>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</si>
  <si>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</si>
  <si>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</si>
  <si>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</si>
  <si>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</si>
  <si>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</si>
  <si>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</si>
  <si>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</si>
  <si>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</si>
  <si>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</si>
  <si>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</si>
  <si>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</si>
  <si>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</si>
  <si>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</si>
  <si>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</si>
  <si>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</si>
  <si>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</si>
  <si>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</si>
  <si>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</si>
  <si>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</si>
  <si>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</si>
  <si>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</si>
  <si>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</si>
  <si>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</si>
  <si>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</si>
  <si>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</si>
  <si>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</si>
  <si>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</si>
  <si>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</si>
  <si>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</si>
  <si>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</si>
  <si>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</si>
  <si>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</si>
  <si>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</si>
  <si>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</si>
  <si>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</si>
  <si>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</si>
  <si>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</si>
  <si>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</si>
  <si>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</si>
  <si>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</si>
  <si>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</si>
  <si>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</si>
  <si>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</si>
  <si>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</si>
  <si>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</si>
  <si>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</si>
  <si>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</si>
  <si>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</si>
  <si>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</si>
  <si>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</si>
  <si>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</si>
  <si>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</si>
  <si>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</si>
  <si>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</si>
  <si>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</si>
  <si>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</si>
  <si>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</si>
  <si>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</si>
  <si>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</si>
  <si>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</si>
  <si>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</si>
  <si>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</si>
  <si>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</si>
  <si>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</si>
  <si>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</si>
  <si>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</si>
  <si>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</si>
  <si>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</si>
  <si>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</si>
  <si>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</si>
  <si>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</si>
  <si>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</si>
  <si>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</si>
  <si>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</si>
  <si>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</si>
  <si>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</si>
  <si>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</si>
  <si>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</si>
  <si>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</si>
  <si>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</si>
  <si>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</si>
  <si>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</si>
  <si>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</si>
  <si>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</si>
  <si>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</si>
  <si>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</si>
  <si>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</si>
  <si>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</si>
  <si>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</si>
  <si>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</si>
  <si>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</si>
  <si>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</si>
  <si>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</si>
  <si>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</si>
  <si>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</si>
  <si>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</si>
  <si>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</si>
  <si>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</si>
  <si>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</si>
  <si>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</si>
  <si>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</si>
  <si>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</si>
  <si>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</si>
  <si>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</si>
  <si>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</si>
  <si>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</si>
  <si>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</si>
  <si>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</si>
  <si>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</si>
  <si>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</si>
  <si>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</si>
  <si>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</si>
  <si>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</si>
  <si>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</si>
  <si>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</si>
  <si>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</si>
  <si>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</si>
  <si>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</si>
  <si>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</si>
  <si>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</si>
  <si>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</si>
  <si>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</si>
  <si>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</si>
  <si>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</si>
  <si>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</si>
  <si>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</si>
  <si>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</si>
  <si>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</si>
  <si>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</si>
  <si>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</si>
  <si>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</si>
  <si>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</si>
  <si>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</si>
  <si>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</si>
  <si>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</si>
  <si>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</si>
  <si>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</si>
  <si>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</si>
  <si>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</si>
  <si>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</si>
  <si>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</si>
  <si>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</si>
  <si>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</si>
  <si>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</si>
  <si>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</si>
  <si>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</si>
  <si>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</si>
  <si>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</si>
  <si>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</si>
  <si>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</si>
  <si>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</si>
  <si>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</si>
  <si>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</si>
  <si>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</si>
  <si>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</si>
  <si>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</si>
  <si>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</si>
  <si>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</si>
  <si>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</si>
  <si>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</si>
  <si>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</si>
  <si>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</si>
  <si>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</si>
  <si>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</si>
  <si>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</si>
  <si>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</si>
  <si>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</si>
  <si>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</si>
  <si>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</si>
  <si>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</si>
  <si>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</si>
  <si>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</si>
  <si>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</si>
  <si>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</si>
  <si>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</si>
  <si>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</si>
  <si>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</si>
  <si>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</si>
  <si>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</si>
  <si>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</si>
  <si>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</si>
  <si>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</si>
  <si>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</si>
  <si>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</si>
  <si>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</si>
  <si>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</si>
  <si>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</si>
  <si>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</si>
  <si>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</si>
  <si>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</si>
  <si>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</si>
  <si>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</si>
  <si>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</si>
  <si>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</si>
  <si>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</si>
  <si>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</si>
  <si>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</si>
  <si>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</si>
  <si>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</si>
  <si>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</si>
  <si>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</si>
  <si>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</si>
  <si>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</si>
  <si>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</si>
  <si>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</si>
  <si>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</si>
  <si>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</si>
  <si>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</si>
  <si>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</si>
  <si>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</si>
  <si>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</si>
  <si>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</si>
  <si>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</si>
  <si>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</si>
  <si>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</si>
  <si>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</si>
  <si>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</si>
  <si>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</si>
  <si>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</si>
  <si>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</si>
  <si>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</si>
  <si>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</si>
  <si>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</si>
  <si>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</si>
  <si>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</si>
  <si>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</si>
  <si>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</si>
  <si>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</si>
  <si>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</si>
  <si>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</si>
  <si>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</si>
  <si>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</si>
  <si>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</si>
  <si>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</si>
  <si>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</si>
  <si>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</si>
  <si>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</si>
  <si>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</si>
  <si>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</si>
  <si>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</si>
  <si>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</si>
  <si>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</si>
  <si>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</si>
  <si>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</si>
  <si>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</si>
  <si>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</si>
  <si>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</si>
  <si>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</si>
  <si>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</si>
  <si>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</si>
  <si>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</si>
  <si>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</si>
  <si>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</si>
  <si>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</si>
  <si>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</si>
  <si>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</si>
  <si>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</si>
  <si>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</si>
  <si>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</si>
  <si>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</si>
  <si>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</si>
  <si>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</si>
  <si>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</si>
  <si>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</si>
  <si>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</si>
  <si>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</si>
  <si>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</si>
  <si>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</si>
  <si>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</si>
  <si>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</si>
  <si>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</si>
  <si>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</si>
  <si>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</si>
  <si>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</si>
  <si>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</si>
  <si>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</si>
  <si>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</si>
  <si>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</si>
  <si>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</si>
  <si>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</si>
  <si>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</si>
  <si>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</si>
  <si>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</si>
  <si>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</si>
  <si>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</si>
  <si>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</si>
  <si>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</si>
  <si>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</si>
  <si>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</si>
  <si>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</si>
  <si>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</si>
  <si>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</si>
  <si>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</si>
  <si>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</si>
  <si>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</si>
  <si>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</si>
  <si>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</si>
  <si>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</si>
  <si>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</si>
  <si>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</si>
  <si>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</si>
  <si>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</si>
  <si>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</si>
  <si>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</si>
  <si>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</si>
  <si>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</si>
  <si>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</si>
  <si>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</si>
  <si>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</si>
  <si>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</si>
  <si>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</si>
  <si>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</si>
  <si>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</si>
  <si>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</si>
  <si>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</si>
  <si>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</si>
  <si>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</si>
  <si>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</si>
  <si>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</si>
  <si>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</si>
  <si>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</si>
  <si>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</si>
  <si>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</si>
  <si>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</si>
  <si>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</si>
  <si>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</si>
  <si>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</si>
  <si>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</si>
  <si>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</si>
  <si>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</si>
  <si>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</si>
  <si>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</si>
  <si>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</si>
  <si>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</si>
  <si>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</si>
  <si>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</si>
  <si>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</si>
  <si>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</si>
  <si>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</si>
  <si>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</si>
  <si>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</si>
  <si>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</si>
  <si>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</si>
  <si>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</si>
  <si>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</si>
  <si>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</si>
  <si>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</si>
  <si>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</si>
  <si>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</si>
  <si>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</si>
  <si>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</si>
  <si>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</si>
  <si>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</si>
  <si>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</si>
  <si>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</si>
  <si>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</si>
  <si>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</si>
  <si>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</si>
  <si>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</si>
  <si>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</si>
  <si>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</si>
  <si>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</si>
  <si>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</si>
  <si>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</si>
  <si>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</si>
  <si>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</si>
  <si>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</si>
  <si>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</si>
  <si>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</si>
  <si>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</si>
  <si>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</si>
  <si>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</si>
  <si>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</si>
  <si>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</si>
  <si>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</si>
  <si>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</si>
  <si>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</si>
  <si>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</si>
  <si>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</si>
  <si>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</si>
  <si>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</si>
  <si>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</si>
  <si>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</si>
  <si>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</si>
  <si>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</si>
  <si>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</si>
  <si>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</si>
  <si>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</si>
  <si>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</si>
  <si>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</si>
  <si>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</si>
  <si>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</si>
  <si>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</si>
  <si>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</si>
  <si>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</si>
  <si>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</si>
  <si>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</si>
  <si>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</si>
  <si>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</si>
  <si>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</si>
  <si>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</si>
  <si>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</si>
  <si>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</si>
  <si>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</si>
  <si>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</si>
  <si>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</si>
  <si>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</si>
  <si>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</si>
  <si>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</si>
  <si>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</si>
  <si>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</si>
  <si>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</si>
  <si>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</si>
  <si>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</si>
  <si>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</si>
  <si>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</si>
  <si>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</si>
  <si>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</si>
  <si>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</si>
  <si>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</si>
  <si>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</si>
  <si>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</si>
  <si>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</si>
  <si>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</si>
  <si>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</si>
  <si>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</si>
  <si>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</si>
  <si>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</si>
  <si>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</si>
  <si>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</si>
  <si>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</si>
  <si>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</si>
  <si>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</si>
  <si>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</si>
  <si>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</si>
  <si>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</si>
  <si>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</si>
  <si>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</si>
  <si>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</si>
  <si>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</si>
  <si>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</si>
  <si>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</si>
  <si>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</si>
  <si>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</si>
  <si>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</si>
  <si>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</si>
  <si>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</si>
  <si>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</si>
  <si>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</si>
  <si>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</si>
  <si>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</si>
  <si>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</si>
  <si>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</si>
  <si>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</si>
  <si>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</si>
  <si>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</si>
  <si>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</si>
  <si>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</si>
  <si>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</si>
  <si>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</si>
  <si>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</si>
  <si>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</si>
  <si>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</si>
  <si>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</si>
  <si>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</si>
  <si>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</si>
  <si>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</si>
  <si>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</si>
  <si>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</si>
  <si>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</si>
  <si>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</si>
  <si>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</si>
  <si>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</si>
  <si>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</si>
  <si>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</si>
  <si>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</si>
  <si>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</si>
  <si>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</si>
  <si>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</si>
  <si>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</si>
  <si>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</si>
  <si>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</si>
  <si>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</si>
  <si>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</si>
  <si>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</si>
  <si>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</si>
  <si>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</si>
  <si>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</si>
  <si>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</si>
  <si>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</si>
  <si>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</si>
  <si>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</si>
  <si>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</si>
  <si>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</si>
  <si>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</si>
  <si>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</si>
  <si>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</si>
  <si>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</si>
  <si>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</si>
  <si>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</si>
  <si>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</si>
  <si>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</si>
  <si>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</si>
  <si>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</si>
  <si>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</si>
  <si>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</si>
  <si>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</si>
  <si>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</si>
  <si>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</si>
  <si>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</si>
  <si>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</si>
  <si>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</si>
  <si>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</si>
  <si>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</si>
  <si>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</si>
  <si>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</si>
  <si>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</si>
  <si>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</si>
  <si>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</si>
  <si>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</si>
  <si>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</si>
  <si>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</si>
  <si>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</si>
  <si>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</si>
  <si>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</si>
  <si>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</si>
  <si>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</si>
  <si>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</si>
  <si>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</si>
  <si>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</si>
  <si>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</si>
  <si>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</si>
  <si>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</si>
  <si>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</si>
  <si>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</si>
  <si>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</si>
  <si>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</si>
  <si>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</si>
  <si>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</si>
  <si>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</si>
  <si>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</si>
  <si>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</si>
  <si>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</si>
  <si>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</si>
  <si>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</si>
  <si>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</si>
  <si>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</si>
  <si>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</si>
  <si>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</si>
  <si>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</si>
  <si>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</si>
  <si>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</si>
  <si>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</si>
  <si>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</si>
  <si>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</si>
  <si>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</si>
  <si>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</si>
  <si>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</si>
  <si>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</si>
  <si>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</si>
  <si>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</si>
  <si>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</si>
  <si>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</si>
  <si>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</si>
  <si>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</si>
  <si>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</si>
  <si>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</si>
  <si>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</si>
  <si>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</si>
  <si>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</si>
  <si>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</si>
  <si>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</si>
  <si>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</si>
  <si>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</si>
  <si>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</si>
  <si>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</si>
  <si>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</si>
  <si>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</si>
  <si>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</si>
  <si>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</si>
  <si>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</si>
  <si>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</si>
  <si>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</si>
  <si>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</si>
  <si>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</si>
  <si>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</si>
  <si>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</si>
  <si>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</si>
  <si>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</si>
  <si>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</si>
  <si>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</si>
  <si>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</si>
  <si>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</si>
  <si>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</si>
  <si>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</si>
  <si>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</si>
  <si>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</si>
  <si>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</si>
  <si>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</si>
  <si>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</si>
  <si>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</si>
  <si>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</si>
  <si>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</si>
  <si>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</si>
  <si>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</si>
  <si>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</si>
  <si>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</si>
  <si>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</si>
  <si>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</si>
  <si>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</si>
  <si>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</si>
  <si>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</si>
  <si>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</si>
  <si>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</si>
  <si>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</si>
  <si>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</si>
  <si>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</si>
  <si>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</si>
  <si>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</si>
  <si>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</si>
  <si>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</si>
  <si>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</si>
  <si>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</si>
  <si>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</si>
  <si>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</si>
  <si>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</si>
  <si>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</si>
  <si>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</si>
  <si>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</si>
  <si>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</si>
  <si>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</si>
  <si>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</si>
  <si>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</si>
  <si>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</si>
  <si>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</si>
  <si>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</si>
  <si>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</si>
  <si>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</si>
  <si>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</si>
  <si>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</si>
  <si>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</si>
  <si>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</si>
  <si>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</si>
  <si>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</si>
  <si>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</si>
  <si>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</si>
  <si>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</si>
  <si>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</si>
  <si>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</si>
  <si>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</si>
  <si>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</si>
  <si>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</si>
  <si>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</si>
  <si>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</si>
  <si>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</si>
  <si>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</si>
  <si>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</si>
  <si>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</si>
  <si>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</si>
  <si>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</si>
  <si>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</si>
  <si>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</si>
  <si>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</si>
  <si>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</si>
  <si>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</si>
  <si>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</si>
  <si>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</si>
  <si>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</si>
  <si>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</si>
  <si>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</si>
  <si>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</si>
  <si>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</si>
  <si>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</si>
  <si>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</si>
  <si>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</si>
  <si>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</si>
  <si>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</si>
  <si>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</si>
  <si>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</si>
  <si>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</si>
  <si>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</si>
  <si>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</si>
  <si>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</si>
  <si>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</si>
  <si>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</si>
  <si>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</si>
  <si>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</si>
  <si>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</si>
  <si>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</si>
  <si>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</si>
  <si>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</si>
  <si>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</si>
  <si>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</si>
  <si>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</si>
  <si>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</si>
  <si>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</si>
  <si>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</si>
  <si>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</si>
  <si>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</si>
  <si>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</si>
  <si>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</si>
  <si>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</si>
  <si>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</si>
  <si>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</si>
  <si>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</si>
  <si>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</si>
  <si>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</si>
  <si>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</si>
  <si>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</si>
  <si>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</si>
  <si>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</si>
  <si>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</si>
  <si>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</si>
  <si>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</si>
  <si>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</si>
  <si>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</si>
  <si>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</si>
  <si>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</si>
  <si>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</si>
  <si>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</si>
  <si>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</si>
  <si>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</si>
  <si>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</si>
  <si>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</si>
  <si>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</si>
  <si>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</si>
  <si>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</si>
  <si>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</si>
  <si>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</si>
  <si>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</si>
  <si>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</si>
  <si>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</si>
  <si>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</si>
  <si>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</si>
  <si>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</si>
  <si>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</si>
  <si>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</si>
  <si>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</si>
  <si>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</si>
  <si>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</si>
  <si>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</si>
  <si>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</si>
  <si>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</si>
  <si>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</si>
  <si>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</si>
  <si>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</si>
  <si>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</si>
  <si>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</si>
  <si>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</si>
  <si>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</si>
  <si>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</si>
  <si>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</si>
  <si>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</si>
  <si>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</si>
  <si>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</si>
  <si>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</si>
  <si>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</si>
  <si>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</si>
  <si>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</si>
  <si>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</si>
  <si>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</si>
  <si>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</si>
  <si>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</si>
  <si>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</si>
  <si>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</si>
  <si>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</si>
  <si>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</si>
  <si>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</si>
  <si>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</si>
  <si>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</si>
  <si>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</si>
  <si>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</si>
  <si>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</si>
  <si>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</si>
  <si>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</si>
  <si>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</si>
  <si>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</si>
  <si>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</si>
  <si>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</si>
  <si>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</si>
  <si>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</si>
  <si>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</si>
  <si>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</si>
  <si>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</si>
  <si>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</si>
  <si>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</si>
  <si>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</si>
  <si>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</si>
  <si>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</si>
  <si>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</si>
  <si>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</si>
  <si>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</si>
  <si>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</si>
  <si>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</si>
  <si>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</si>
  <si>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</si>
  <si>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</si>
  <si>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</si>
  <si>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</si>
  <si>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</si>
  <si>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</si>
  <si>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</si>
  <si>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</si>
  <si>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</si>
  <si>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</si>
  <si>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</si>
  <si>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</si>
  <si>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</si>
  <si>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</si>
  <si>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</si>
  <si>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</si>
  <si>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</si>
  <si>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</si>
  <si>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</si>
  <si>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</si>
  <si>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</si>
  <si>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</si>
  <si>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</si>
  <si>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</si>
  <si>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</si>
  <si>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</si>
  <si>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</si>
  <si>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</si>
  <si>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</si>
  <si>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</si>
  <si>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</si>
  <si>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</si>
  <si>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</si>
  <si>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</si>
  <si>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</si>
  <si>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</si>
  <si>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</si>
  <si>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</si>
  <si>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</si>
  <si>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</si>
  <si>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</si>
  <si>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</si>
  <si>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</si>
  <si>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</si>
  <si>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</si>
  <si>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</si>
  <si>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</si>
  <si>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</si>
  <si>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</si>
  <si>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</si>
  <si>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</si>
  <si>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</si>
  <si>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</si>
  <si>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</si>
  <si>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</si>
  <si>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</si>
  <si>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</si>
  <si>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</si>
  <si>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</si>
  <si>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</si>
  <si>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</si>
  <si>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</si>
  <si>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</si>
  <si>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</si>
  <si>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</si>
  <si>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</si>
  <si>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</si>
  <si>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</si>
  <si>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</si>
  <si>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</si>
  <si>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</si>
  <si>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</si>
  <si>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</si>
  <si>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</si>
  <si>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</si>
  <si>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</si>
  <si>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</si>
  <si>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</si>
  <si>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</si>
  <si>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</si>
  <si>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</si>
  <si>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</si>
  <si>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</si>
  <si>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</si>
  <si>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</si>
  <si>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</si>
  <si>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</si>
  <si>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</si>
  <si>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</si>
  <si>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</si>
  <si>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</si>
  <si>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</si>
  <si>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</si>
  <si>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</si>
  <si>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</si>
  <si>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</si>
  <si>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</si>
  <si>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</si>
  <si>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</si>
  <si>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</si>
  <si>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</si>
  <si>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</si>
  <si>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</si>
  <si>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</si>
  <si>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</si>
  <si>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</si>
  <si>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</si>
  <si>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</si>
  <si>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</si>
  <si>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</si>
  <si>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</si>
  <si>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</si>
  <si>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</si>
  <si>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</si>
  <si>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</si>
  <si>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</si>
  <si>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</si>
  <si>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</si>
  <si>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</si>
  <si>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</si>
  <si>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</si>
  <si>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</si>
  <si>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</si>
  <si>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</si>
  <si>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</si>
  <si>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</si>
  <si>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</si>
  <si>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</si>
  <si>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</si>
  <si>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</si>
  <si>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</si>
  <si>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</si>
  <si>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</si>
  <si>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</si>
  <si>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</si>
  <si>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</si>
  <si>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</si>
  <si>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</si>
  <si>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</si>
  <si>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</si>
  <si>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</si>
  <si>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</si>
  <si>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</si>
  <si>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</si>
  <si>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</si>
  <si>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</si>
  <si>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</si>
  <si>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</si>
  <si>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</si>
  <si>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</si>
  <si>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</si>
  <si>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</si>
  <si>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</si>
  <si>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</si>
  <si>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</si>
  <si>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</si>
  <si>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</si>
  <si>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</si>
  <si>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</si>
  <si>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</si>
  <si>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</si>
  <si>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</si>
  <si>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</si>
  <si>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</si>
  <si>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</si>
  <si>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</si>
  <si>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</si>
  <si>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</si>
  <si>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</si>
  <si>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</si>
  <si>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</si>
  <si>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</si>
  <si>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</si>
  <si>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</si>
  <si>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</si>
  <si>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</si>
  <si>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</si>
  <si>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</si>
  <si>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</si>
  <si>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</si>
  <si>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</si>
  <si>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</si>
  <si>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</si>
  <si>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</si>
  <si>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</si>
  <si>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</si>
  <si>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</si>
  <si>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</si>
  <si>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</si>
  <si>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</si>
  <si>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</si>
  <si>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</si>
  <si>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</si>
  <si>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</si>
  <si>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</si>
  <si>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</si>
  <si>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</si>
  <si>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</si>
  <si>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</si>
  <si>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</si>
  <si>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</si>
  <si>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</si>
  <si>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</si>
  <si>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</si>
  <si>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</si>
  <si>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</si>
  <si>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</si>
  <si>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</si>
  <si>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</si>
  <si>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</si>
  <si>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</si>
  <si>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</si>
  <si>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</si>
  <si>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</si>
  <si>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</si>
  <si>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</si>
  <si>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</si>
  <si>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</si>
  <si>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</si>
  <si>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</si>
  <si>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</si>
  <si>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</si>
  <si>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</si>
  <si>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</si>
  <si>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</si>
  <si>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</si>
  <si>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</si>
  <si>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</si>
  <si>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</si>
  <si>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</si>
  <si>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</si>
  <si>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</si>
  <si>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</si>
  <si>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</si>
  <si>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</si>
  <si>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</si>
  <si>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</si>
  <si>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</si>
  <si>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</si>
  <si>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</si>
  <si>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</si>
  <si>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</si>
  <si>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</si>
  <si>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</si>
  <si>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</si>
  <si>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</si>
  <si>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</si>
  <si>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</si>
  <si>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</si>
  <si>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</si>
  <si>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</si>
  <si>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</si>
  <si>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</si>
  <si>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</si>
  <si>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</si>
  <si>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</si>
  <si>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</si>
  <si>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</si>
  <si>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</si>
  <si>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</si>
  <si>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</si>
  <si>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</si>
  <si>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</si>
  <si>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</si>
  <si>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</si>
  <si>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</si>
  <si>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</si>
  <si>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</si>
  <si>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</si>
  <si>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</si>
  <si>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</si>
  <si>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</si>
  <si>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</si>
  <si>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</si>
  <si>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</si>
  <si>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</si>
  <si>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</si>
  <si>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</si>
  <si>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</si>
  <si>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</si>
  <si>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</si>
  <si>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</si>
  <si>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</si>
  <si>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</si>
  <si>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</si>
  <si>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</si>
  <si>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</si>
  <si>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</si>
  <si>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</si>
  <si>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</si>
  <si>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</si>
  <si>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</si>
  <si>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</si>
  <si>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</si>
  <si>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</si>
  <si>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</si>
  <si>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</si>
  <si>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</si>
  <si>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</si>
  <si>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</si>
  <si>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</si>
  <si>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</si>
  <si>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</si>
  <si>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</si>
  <si>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</si>
  <si>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</si>
  <si>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</si>
  <si>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</si>
  <si>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</si>
  <si>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</si>
  <si>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</si>
  <si>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</si>
  <si>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</si>
  <si>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</si>
  <si>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</si>
  <si>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</si>
  <si>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</si>
  <si>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</si>
  <si>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</si>
  <si>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</si>
  <si>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</si>
  <si>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</si>
  <si>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</si>
  <si>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</si>
  <si>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</si>
  <si>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</si>
  <si>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</si>
  <si>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</si>
  <si>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</si>
  <si>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</si>
  <si>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</si>
  <si>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</si>
  <si>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</si>
  <si>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</si>
  <si>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</si>
  <si>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</si>
  <si>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</si>
  <si>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</si>
  <si>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</si>
  <si>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</si>
  <si>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</si>
  <si>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</si>
  <si>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</si>
  <si>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</si>
  <si>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</si>
  <si>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</si>
  <si>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</si>
  <si>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</si>
  <si>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</si>
  <si>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</si>
  <si>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</si>
  <si>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</si>
  <si>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</si>
  <si>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</si>
  <si>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</si>
  <si>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</si>
  <si>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</si>
  <si>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</si>
  <si>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</si>
  <si>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</si>
  <si>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</si>
  <si>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</si>
  <si>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</si>
  <si>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</si>
  <si>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</si>
  <si>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</si>
  <si>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</si>
  <si>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</si>
  <si>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</si>
  <si>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</si>
  <si>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</si>
  <si>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</si>
  <si>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</si>
  <si>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</si>
  <si>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</si>
  <si>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</si>
  <si>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</si>
  <si>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</si>
  <si>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</si>
  <si>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</si>
  <si>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</si>
  <si>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</si>
  <si>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</si>
  <si>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</si>
  <si>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</si>
  <si>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</si>
  <si>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</si>
  <si>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</si>
  <si>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</si>
  <si>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</si>
  <si>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</si>
  <si>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</si>
  <si>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</si>
  <si>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</si>
  <si>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</si>
  <si>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</si>
  <si>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</si>
  <si>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</si>
  <si>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</si>
  <si>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</si>
  <si>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</si>
  <si>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</si>
  <si>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</si>
  <si>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</si>
  <si>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</si>
  <si>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</si>
  <si>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</si>
  <si>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</si>
  <si>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</si>
  <si>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</si>
  <si>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</si>
  <si>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</si>
  <si>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</si>
  <si>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</si>
  <si>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</si>
  <si>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</si>
  <si>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</si>
  <si>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</si>
  <si>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</si>
  <si>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</si>
  <si>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</si>
  <si>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</si>
  <si>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</si>
  <si>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</si>
  <si>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</si>
  <si>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</si>
  <si>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</si>
  <si>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</si>
  <si>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</si>
  <si>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</si>
  <si>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</si>
  <si>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</si>
  <si>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</si>
  <si>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</si>
  <si>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</si>
  <si>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</si>
  <si>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</si>
  <si>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</si>
  <si>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</si>
  <si>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</si>
  <si>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</si>
  <si>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</si>
  <si>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</si>
  <si>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</si>
  <si>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</si>
  <si>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</si>
  <si>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</si>
  <si>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</si>
  <si>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</si>
  <si>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</si>
  <si>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</si>
  <si>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</si>
  <si>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</si>
  <si>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</si>
  <si>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</si>
  <si>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</si>
  <si>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</si>
  <si>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</si>
  <si>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</si>
  <si>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</si>
  <si>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</si>
  <si>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</si>
  <si>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</si>
  <si>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</si>
  <si>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</si>
  <si>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</si>
  <si>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</si>
  <si>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</si>
  <si>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</si>
  <si>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</si>
  <si>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</si>
  <si>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</si>
  <si>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</si>
  <si>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</si>
  <si>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</si>
  <si>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</si>
  <si>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</si>
  <si>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</si>
  <si>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</si>
  <si>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</si>
  <si>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</si>
  <si>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</si>
  <si>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</si>
  <si>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</si>
  <si>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</si>
  <si>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</si>
  <si>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</si>
  <si>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</si>
  <si>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</si>
  <si>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</si>
  <si>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</si>
  <si>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</si>
  <si>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</si>
  <si>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</si>
  <si>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</si>
  <si>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</si>
  <si>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</si>
  <si>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</si>
  <si>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</si>
  <si>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</si>
  <si>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</si>
  <si>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</si>
  <si>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</si>
  <si>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</si>
  <si>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</si>
  <si>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</si>
  <si>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</si>
  <si>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</si>
  <si>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</si>
  <si>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</si>
  <si>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</si>
  <si>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</si>
  <si>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</si>
  <si>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</si>
  <si>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</si>
  <si>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</si>
  <si>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</si>
  <si>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</si>
  <si>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</si>
  <si>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</si>
  <si>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</si>
  <si>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</si>
  <si>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</si>
  <si>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</si>
  <si>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</si>
  <si>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</si>
  <si>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</si>
  <si>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</si>
  <si>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</si>
  <si>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</si>
  <si>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</si>
  <si>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</si>
  <si>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</si>
  <si>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</si>
  <si>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</si>
  <si>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</si>
  <si>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</si>
  <si>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</si>
  <si>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</si>
  <si>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</si>
  <si>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</si>
  <si>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</si>
  <si>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</si>
  <si>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</si>
  <si>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</si>
  <si>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</si>
  <si>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</si>
  <si>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</si>
  <si>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</si>
  <si>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</si>
  <si>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</si>
  <si>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</si>
  <si>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</si>
  <si>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</si>
  <si>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</si>
  <si>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</si>
  <si>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</si>
  <si>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</si>
  <si>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</si>
  <si>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</si>
  <si>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</si>
  <si>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</si>
  <si>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</si>
  <si>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</si>
  <si>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</si>
  <si>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</si>
  <si>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</si>
  <si>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</si>
  <si>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</si>
  <si>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</si>
  <si>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</si>
  <si>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</si>
  <si>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</si>
  <si>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</si>
  <si>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</si>
  <si>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</si>
  <si>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</si>
  <si>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</si>
  <si>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</si>
  <si>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</si>
  <si>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</si>
  <si>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</si>
  <si>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</si>
  <si>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</si>
  <si>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</si>
  <si>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</si>
  <si>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</si>
  <si>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</si>
  <si>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</si>
  <si>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</si>
  <si>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</si>
  <si>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</si>
  <si>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</si>
  <si>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</si>
  <si>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</si>
  <si>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</si>
  <si>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</si>
  <si>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</si>
  <si>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</si>
  <si>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</si>
  <si>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</si>
  <si>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</si>
  <si>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</si>
  <si>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</si>
  <si>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</si>
  <si>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</si>
  <si>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</si>
  <si>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</si>
  <si>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</si>
  <si>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</si>
  <si>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</si>
  <si>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</si>
  <si>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</si>
  <si>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</si>
  <si>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</si>
  <si>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</si>
  <si>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</si>
  <si>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</si>
  <si>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</si>
  <si>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</si>
  <si>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</si>
  <si>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</si>
  <si>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</si>
  <si>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</si>
  <si>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</si>
  <si>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</si>
  <si>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</si>
  <si>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</si>
  <si>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</si>
  <si>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</si>
  <si>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</si>
  <si>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</si>
  <si>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</si>
  <si>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</si>
  <si>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</si>
  <si>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</si>
  <si>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</si>
  <si>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</si>
  <si>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</si>
  <si>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</si>
  <si>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</si>
  <si>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</si>
  <si>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</si>
  <si>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</si>
  <si>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</si>
  <si>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</si>
  <si>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</si>
  <si>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</si>
  <si>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</si>
  <si>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</si>
  <si>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</si>
  <si>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</si>
  <si>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</si>
  <si>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</si>
  <si>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</si>
  <si>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</si>
  <si>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</si>
  <si>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</si>
  <si>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</si>
  <si>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</si>
  <si>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</si>
  <si>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</si>
  <si>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</si>
  <si>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</si>
  <si>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</si>
  <si>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</si>
  <si>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</si>
  <si>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</si>
  <si>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</si>
  <si>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</si>
  <si>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</si>
  <si>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</si>
  <si>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</si>
  <si>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</si>
  <si>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</si>
  <si>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</si>
  <si>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</si>
  <si>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</si>
  <si>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</si>
  <si>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</si>
  <si>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</si>
  <si>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</si>
  <si>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</si>
  <si>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</si>
  <si>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</si>
  <si>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</si>
  <si>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</si>
  <si>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</si>
  <si>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</si>
  <si>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</si>
  <si>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</si>
  <si>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</si>
  <si>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</si>
  <si>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</si>
  <si>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</si>
  <si>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</si>
  <si>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</si>
  <si>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</si>
  <si>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</si>
  <si>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</si>
  <si>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</si>
  <si>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</si>
  <si>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</si>
  <si>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</si>
  <si>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</si>
  <si>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</si>
  <si>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</si>
  <si>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</si>
  <si>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</si>
  <si>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</si>
  <si>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</si>
  <si>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</si>
  <si>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</si>
  <si>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</si>
  <si>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</si>
  <si>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</si>
  <si>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</si>
  <si>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</si>
  <si>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</si>
  <si>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</si>
  <si>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</si>
  <si>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</si>
  <si>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</si>
  <si>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</si>
  <si>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</si>
  <si>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</si>
  <si>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</si>
  <si>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</si>
  <si>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</si>
  <si>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</si>
  <si>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</si>
  <si>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</si>
  <si>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</si>
  <si>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</si>
  <si>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</si>
  <si>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</si>
  <si>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</si>
  <si>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</si>
  <si>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</si>
  <si>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</si>
  <si>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</si>
  <si>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</si>
  <si>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</si>
  <si>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</si>
  <si>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</si>
  <si>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</si>
  <si>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</si>
  <si>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</si>
  <si>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</si>
  <si>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</si>
  <si>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</si>
  <si>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</si>
  <si>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</si>
  <si>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</si>
  <si>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</si>
  <si>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</si>
  <si>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</si>
  <si>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</si>
  <si>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</si>
  <si>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</si>
  <si>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</si>
  <si>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</si>
  <si>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</si>
  <si>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</si>
  <si>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</si>
  <si>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</si>
  <si>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</si>
  <si>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</si>
  <si>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</si>
  <si>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</si>
  <si>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</si>
  <si>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</si>
  <si>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</si>
  <si>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</si>
  <si>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</si>
  <si>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</si>
  <si>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</si>
  <si>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</si>
  <si>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</si>
  <si>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</si>
  <si>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</si>
  <si>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</si>
  <si>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</si>
  <si>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</si>
  <si>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</si>
  <si>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</si>
  <si>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</si>
  <si>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</si>
  <si>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</si>
  <si>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</si>
  <si>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</si>
  <si>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</si>
  <si>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</si>
  <si>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</si>
  <si>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</si>
  <si>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</si>
  <si>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</si>
  <si>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</si>
  <si>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</si>
  <si>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</si>
  <si>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</si>
  <si>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</si>
  <si>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</si>
  <si>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</si>
  <si>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</si>
  <si>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</si>
  <si>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</si>
  <si>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</si>
  <si>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</si>
  <si>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</si>
  <si>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</si>
  <si>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</si>
  <si>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</si>
  <si>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</si>
  <si>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</si>
  <si>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</si>
  <si>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</si>
  <si>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</si>
  <si>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</si>
  <si>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</si>
  <si>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</si>
  <si>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</si>
  <si>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</si>
  <si>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</si>
  <si>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</si>
  <si>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</si>
  <si>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</si>
  <si>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</si>
  <si>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</si>
  <si>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</si>
  <si>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</si>
  <si>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</si>
  <si>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</si>
  <si>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</si>
  <si>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</si>
  <si>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</si>
  <si>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</si>
  <si>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</si>
  <si>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</si>
  <si>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</si>
  <si>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</si>
  <si>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</si>
  <si>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</si>
  <si>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</si>
  <si>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</si>
  <si>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</si>
  <si>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</si>
  <si>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</si>
  <si>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</si>
  <si>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</si>
  <si>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</si>
  <si>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</si>
  <si>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</si>
  <si>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</si>
  <si>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</si>
  <si>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</si>
  <si>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</si>
  <si>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</si>
  <si>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</si>
  <si>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</si>
  <si>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</si>
  <si>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</si>
  <si>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</si>
  <si>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</si>
  <si>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</si>
  <si>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</si>
  <si>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</si>
  <si>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</si>
  <si>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</si>
  <si>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</si>
  <si>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</si>
  <si>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</si>
  <si>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</si>
  <si>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</si>
  <si>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</si>
  <si>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</si>
  <si>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</si>
  <si>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</si>
  <si>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</si>
  <si>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</si>
  <si>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</si>
  <si>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</si>
  <si>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</si>
  <si>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</si>
  <si>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</si>
  <si>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</si>
  <si>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</si>
  <si>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</si>
  <si>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</si>
  <si>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</si>
  <si>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</si>
  <si>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</si>
  <si>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</si>
  <si>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</si>
  <si>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</si>
  <si>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</si>
  <si>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</si>
  <si>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</si>
  <si>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</si>
  <si>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</si>
  <si>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</si>
  <si>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</si>
  <si>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</si>
  <si>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</si>
  <si>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</si>
  <si>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</si>
  <si>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</si>
  <si>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</si>
  <si>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</si>
  <si>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</si>
  <si>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</si>
  <si>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</si>
  <si>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</si>
  <si>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</si>
  <si>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</si>
  <si>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</si>
  <si>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</si>
  <si>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</si>
  <si>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</si>
  <si>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</si>
  <si>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</si>
  <si>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</si>
  <si>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</si>
  <si>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</si>
  <si>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</si>
  <si>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</si>
  <si>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</si>
  <si>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</si>
  <si>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</si>
  <si>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</si>
  <si>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</si>
  <si>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</si>
  <si>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</si>
  <si>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</si>
  <si>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</si>
  <si>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</si>
  <si>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</si>
  <si>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</si>
  <si>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</si>
  <si>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</si>
  <si>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</si>
  <si>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</si>
  <si>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</si>
  <si>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</si>
  <si>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</si>
  <si>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</si>
  <si>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</si>
  <si>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</si>
  <si>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</si>
  <si>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</si>
  <si>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</si>
  <si>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</si>
  <si>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</si>
  <si>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</si>
  <si>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</si>
  <si>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</si>
  <si>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</si>
  <si>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</si>
  <si>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</si>
  <si>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</si>
  <si>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</si>
  <si>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</si>
  <si>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</si>
  <si>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</si>
  <si>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</si>
  <si>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</si>
  <si>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</si>
  <si>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</si>
  <si>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</si>
  <si>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</si>
  <si>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</si>
  <si>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</si>
  <si>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</si>
  <si>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</si>
  <si>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</si>
  <si>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</si>
  <si>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</si>
  <si>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</si>
  <si>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</si>
  <si>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</si>
  <si>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</si>
  <si>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</si>
  <si>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</si>
  <si>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</si>
  <si>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</si>
  <si>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</si>
  <si>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</si>
  <si>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</si>
  <si>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</si>
  <si>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</si>
  <si>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</si>
  <si>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</si>
  <si>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</si>
  <si>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</si>
  <si>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</si>
  <si>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</si>
  <si>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</si>
  <si>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</si>
  <si>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</si>
  <si>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</si>
  <si>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</si>
  <si>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</si>
  <si>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</si>
  <si>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</si>
  <si>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</si>
  <si>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</si>
  <si>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</si>
  <si>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</si>
  <si>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</si>
  <si>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</si>
  <si>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</si>
  <si>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</si>
  <si>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</si>
  <si>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</si>
  <si>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</si>
  <si>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</si>
  <si>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</si>
  <si>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</si>
  <si>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</si>
  <si>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</si>
  <si>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</si>
  <si>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</si>
  <si>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</si>
  <si>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</si>
  <si>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</si>
  <si>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</si>
  <si>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</si>
  <si>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</si>
  <si>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</si>
  <si>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</si>
  <si>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</si>
  <si>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</si>
  <si>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</si>
  <si>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</si>
  <si>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</si>
  <si>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</si>
  <si>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</si>
  <si>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</si>
  <si>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</si>
  <si>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</si>
  <si>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</si>
  <si>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</si>
  <si>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</si>
  <si>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</si>
  <si>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</si>
  <si>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</si>
  <si>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</si>
  <si>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</si>
  <si>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</si>
  <si>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</si>
  <si>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</si>
  <si>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</si>
  <si>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</si>
  <si>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</si>
  <si>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</si>
  <si>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</si>
  <si>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</si>
  <si>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</si>
  <si>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</si>
  <si>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</si>
  <si>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</si>
  <si>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</si>
  <si>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</si>
  <si>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</si>
  <si>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</si>
  <si>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</si>
  <si>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</si>
  <si>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</si>
  <si>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</si>
  <si>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</si>
  <si>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</si>
  <si>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</si>
  <si>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</si>
  <si>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</si>
  <si>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</si>
  <si>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</si>
  <si>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</si>
  <si>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</si>
  <si>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</si>
  <si>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</si>
  <si>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</si>
  <si>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</si>
  <si>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</si>
  <si>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</si>
  <si>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</si>
  <si>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</si>
  <si>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</si>
  <si>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</si>
  <si>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</si>
  <si>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</si>
  <si>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</si>
  <si>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</si>
  <si>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</si>
  <si>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</si>
  <si>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</si>
  <si>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</si>
  <si>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</si>
  <si>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</si>
  <si>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</si>
  <si>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</si>
  <si>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</si>
  <si>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</si>
  <si>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</si>
  <si>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</si>
  <si>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</si>
  <si>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</si>
  <si>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</si>
  <si>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</si>
  <si>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</si>
  <si>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</si>
  <si>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</si>
  <si>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</si>
  <si>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</si>
  <si>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</si>
  <si>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</si>
  <si>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</si>
  <si>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</si>
  <si>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</si>
  <si>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</si>
  <si>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</si>
  <si>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</si>
  <si>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</si>
  <si>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</si>
  <si>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</si>
  <si>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</si>
  <si>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</si>
  <si>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</si>
  <si>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</si>
  <si>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</si>
  <si>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</si>
  <si>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</si>
  <si>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</si>
  <si>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</si>
  <si>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</si>
  <si>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</si>
  <si>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</si>
  <si>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</si>
  <si>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</si>
  <si>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</si>
  <si>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</si>
  <si>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</si>
  <si>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</si>
  <si>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</si>
  <si>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</si>
  <si>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</si>
  <si>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</si>
  <si>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</si>
  <si>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</si>
  <si>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</si>
  <si>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</si>
  <si>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</si>
  <si>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</si>
  <si>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</si>
  <si>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</si>
  <si>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</si>
  <si>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</si>
  <si>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</si>
  <si>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</si>
  <si>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</si>
  <si>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</si>
  <si>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</si>
  <si>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</si>
  <si>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</si>
  <si>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</si>
  <si>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</si>
  <si>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</si>
  <si>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</si>
  <si>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</si>
  <si>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</si>
  <si>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</si>
  <si>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</si>
  <si>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</si>
  <si>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</si>
  <si>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</si>
  <si>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</si>
  <si>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</si>
  <si>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</si>
  <si>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</si>
  <si>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</si>
  <si>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</si>
  <si>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</si>
  <si>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</si>
  <si>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</si>
  <si>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</si>
  <si>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</si>
  <si>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</si>
  <si>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</si>
  <si>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</si>
  <si>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</si>
  <si>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</si>
  <si>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</si>
  <si>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</si>
  <si>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</si>
  <si>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</si>
  <si>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</si>
  <si>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</si>
  <si>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</si>
  <si>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</si>
  <si>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</si>
  <si>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</si>
  <si>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</si>
  <si>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</si>
  <si>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</si>
  <si>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</si>
  <si>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</si>
  <si>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</si>
  <si>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</si>
  <si>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</si>
  <si>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</si>
  <si>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</si>
  <si>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</si>
  <si>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</si>
  <si>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</si>
  <si>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</si>
  <si>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</si>
  <si>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</si>
  <si>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</si>
  <si>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</si>
  <si>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</si>
  <si>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</si>
  <si>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</si>
  <si>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</si>
  <si>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</si>
  <si>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</si>
  <si>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</si>
  <si>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</si>
  <si>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</si>
  <si>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</si>
  <si>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</si>
  <si>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</si>
  <si>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</si>
  <si>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</si>
  <si>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</si>
  <si>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</si>
  <si>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</si>
  <si>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</si>
  <si>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</si>
  <si>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</si>
  <si>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</si>
  <si>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</si>
  <si>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</si>
  <si>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</si>
  <si>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</si>
  <si>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</si>
  <si>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</si>
  <si>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</si>
  <si>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</si>
  <si>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</si>
  <si>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</si>
  <si>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</si>
  <si>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</si>
  <si>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</si>
  <si>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</si>
  <si>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</si>
  <si>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</si>
  <si>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</si>
  <si>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</si>
  <si>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</si>
  <si>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</si>
  <si>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</si>
  <si>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</si>
  <si>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</si>
  <si>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</si>
  <si>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</si>
  <si>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</si>
  <si>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</si>
  <si>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</si>
  <si>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</si>
  <si>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</si>
  <si>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</si>
  <si>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</si>
  <si>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</si>
  <si>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</si>
  <si>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</si>
  <si>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</si>
  <si>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</si>
  <si>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</si>
  <si>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</si>
  <si>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</si>
  <si>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</si>
  <si>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</si>
  <si>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</si>
  <si>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</si>
  <si>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</si>
  <si>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</si>
  <si>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</si>
  <si>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</si>
  <si>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</si>
  <si>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</si>
  <si>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</si>
  <si>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</si>
  <si>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</si>
  <si>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</si>
  <si>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</si>
  <si>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</si>
  <si>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</si>
  <si>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</si>
  <si>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</si>
  <si>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</si>
  <si>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</si>
  <si>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</si>
  <si>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</si>
  <si>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</si>
  <si>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</si>
  <si>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</si>
  <si>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</si>
  <si>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</si>
  <si>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</si>
  <si>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</si>
  <si>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</si>
  <si>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</si>
  <si>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</si>
  <si>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</si>
  <si>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</si>
  <si>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</si>
  <si>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</si>
  <si>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</si>
  <si>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</si>
  <si>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</si>
  <si>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</si>
  <si>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</si>
  <si>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</si>
  <si>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</si>
  <si>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</si>
  <si>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</si>
  <si>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</si>
  <si>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</si>
  <si>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</si>
  <si>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</si>
  <si>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</si>
  <si>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</si>
  <si>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</si>
  <si>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</si>
  <si>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</si>
  <si>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</si>
  <si>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</si>
  <si>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</si>
  <si>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</si>
  <si>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</si>
  <si>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</si>
  <si>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</si>
  <si>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</si>
  <si>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</si>
  <si>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</si>
  <si>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</si>
  <si>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</si>
  <si>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</si>
  <si>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</si>
  <si>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</si>
  <si>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</si>
  <si>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</si>
  <si>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</si>
  <si>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</si>
  <si>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</si>
  <si>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</si>
  <si>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</si>
  <si>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</si>
  <si>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</si>
  <si>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</si>
  <si>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</si>
  <si>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</si>
  <si>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</si>
  <si>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</si>
  <si>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</si>
  <si>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</si>
  <si>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</si>
  <si>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</si>
  <si>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</si>
  <si>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</si>
  <si>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</si>
  <si>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</si>
  <si>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</si>
  <si>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</si>
  <si>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</si>
  <si>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</si>
  <si>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</si>
  <si>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</si>
  <si>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</si>
  <si>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</si>
  <si>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</si>
  <si>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</si>
  <si>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</si>
  <si>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</si>
  <si>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</si>
  <si>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</si>
  <si>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</si>
  <si>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</si>
  <si>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</si>
  <si>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</si>
  <si>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</si>
  <si>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</si>
  <si>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</si>
  <si>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</si>
  <si>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</si>
  <si>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</si>
  <si>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</si>
  <si>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</si>
  <si>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</si>
  <si>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</si>
  <si>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</si>
  <si>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</si>
  <si>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</si>
  <si>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</si>
  <si>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</si>
  <si>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</si>
  <si>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</si>
  <si>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</si>
  <si>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</si>
  <si>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</si>
  <si>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</si>
  <si>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</si>
  <si>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</si>
  <si>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</si>
  <si>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</si>
  <si>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</si>
  <si>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</si>
  <si>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</si>
  <si>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</si>
  <si>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</si>
  <si>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</si>
  <si>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</si>
  <si>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</si>
  <si>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</si>
  <si>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</si>
  <si>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</si>
  <si>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</si>
  <si>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</si>
  <si>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</si>
  <si>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</si>
  <si>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</si>
  <si>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</si>
  <si>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</si>
  <si>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</si>
  <si>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</si>
  <si>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</si>
  <si>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</si>
  <si>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</si>
  <si>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</si>
  <si>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</si>
  <si>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</si>
  <si>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</si>
  <si>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</si>
  <si>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</si>
  <si>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</si>
  <si>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</si>
  <si>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</si>
  <si>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</si>
  <si>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</si>
  <si>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</si>
  <si>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</si>
  <si>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</si>
  <si>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</si>
  <si>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</si>
  <si>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</si>
  <si>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</si>
  <si>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</si>
  <si>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</si>
  <si>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</si>
  <si>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</si>
  <si>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</si>
  <si>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</si>
  <si>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</si>
  <si>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</si>
  <si>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</si>
  <si>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</si>
  <si>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</si>
  <si>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</si>
  <si>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</si>
  <si>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</si>
  <si>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</si>
  <si>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</si>
  <si>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</si>
  <si>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</si>
  <si>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</si>
  <si>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</si>
  <si>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</si>
  <si>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</si>
  <si>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</si>
  <si>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</si>
  <si>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</si>
  <si>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</si>
  <si>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</si>
  <si>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</si>
  <si>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</si>
  <si>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</si>
  <si>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</si>
  <si>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</si>
  <si>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</si>
  <si>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</si>
  <si>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</si>
  <si>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</si>
  <si>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</si>
  <si>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</si>
  <si>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</si>
  <si>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</si>
  <si>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</si>
  <si>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</si>
  <si>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</si>
  <si>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</si>
  <si>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</si>
  <si>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</si>
  <si>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</si>
  <si>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</si>
  <si>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</si>
  <si>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</si>
  <si>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</si>
  <si>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</si>
  <si>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</si>
  <si>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</si>
  <si>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</si>
  <si>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</si>
  <si>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</si>
  <si>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</si>
  <si>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</si>
  <si>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</si>
  <si>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</si>
  <si>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</si>
  <si>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</si>
  <si>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</si>
  <si>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</si>
  <si>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</si>
  <si>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</si>
  <si>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</si>
  <si>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</si>
  <si>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</si>
  <si>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</si>
  <si>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</si>
  <si>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</si>
  <si>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</si>
  <si>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</si>
  <si>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</si>
  <si>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</si>
  <si>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</si>
  <si>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</si>
  <si>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</si>
  <si>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</si>
  <si>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</si>
  <si>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</si>
  <si>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</si>
  <si>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</si>
  <si>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</si>
  <si>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</si>
  <si>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</si>
  <si>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</si>
  <si>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</si>
  <si>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</si>
  <si>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</si>
  <si>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</si>
  <si>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</si>
  <si>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</si>
  <si>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</si>
  <si>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</si>
  <si>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</si>
  <si>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</si>
  <si>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</si>
  <si>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</si>
  <si>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</si>
  <si>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</si>
  <si>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</si>
  <si>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</si>
  <si>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</si>
  <si>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</si>
  <si>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</si>
  <si>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</si>
  <si>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</si>
  <si>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</si>
  <si>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</si>
  <si>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</si>
  <si>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</si>
  <si>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</si>
  <si>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</si>
  <si>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</si>
  <si>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</si>
  <si>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</si>
  <si>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</si>
  <si>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</si>
  <si>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</si>
  <si>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</si>
  <si>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</si>
  <si>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</si>
  <si>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</si>
  <si>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</si>
  <si>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</si>
  <si>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</si>
  <si>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</si>
  <si>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</si>
  <si>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</si>
  <si>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</si>
  <si>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</si>
  <si>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</si>
  <si>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</si>
  <si>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</si>
  <si>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</si>
  <si>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</si>
  <si>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</si>
  <si>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</si>
  <si>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</si>
  <si>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</si>
  <si>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</si>
  <si>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</si>
  <si>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</si>
  <si>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</si>
  <si>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</si>
  <si>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</si>
  <si>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</si>
  <si>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</si>
  <si>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</si>
  <si>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</si>
  <si>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</si>
  <si>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</si>
  <si>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</si>
  <si>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</si>
  <si>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</si>
  <si>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</si>
  <si>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</si>
  <si>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</si>
  <si>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</si>
  <si>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</si>
  <si>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</si>
  <si>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</si>
  <si>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</si>
  <si>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</si>
  <si>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</si>
  <si>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</si>
  <si>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</si>
  <si>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</si>
  <si>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</si>
  <si>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</si>
  <si>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</si>
  <si>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</si>
  <si>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</si>
  <si>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</si>
  <si>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</si>
  <si>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</si>
  <si>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</si>
  <si>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</si>
  <si>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</si>
  <si>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</si>
  <si>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</si>
  <si>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</si>
  <si>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</si>
  <si>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</si>
  <si>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</si>
  <si>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</si>
  <si>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</si>
  <si>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</si>
  <si>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</si>
  <si>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</si>
  <si>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</si>
  <si>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</si>
  <si>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</si>
  <si>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</si>
  <si>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</si>
  <si>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</si>
  <si>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</si>
  <si>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</si>
  <si>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</si>
  <si>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</si>
  <si>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</si>
  <si>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</si>
  <si>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</si>
  <si>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</si>
  <si>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</si>
  <si>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</si>
  <si>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</si>
  <si>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</si>
  <si>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</si>
  <si>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</si>
  <si>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</si>
  <si>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</si>
  <si>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</si>
  <si>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</si>
  <si>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</si>
  <si>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</si>
  <si>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</si>
  <si>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</si>
  <si>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</si>
  <si>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</si>
  <si>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</si>
  <si>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</si>
  <si>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</si>
  <si>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</si>
  <si>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</si>
  <si>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</si>
  <si>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</si>
  <si>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</si>
  <si>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</si>
  <si>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</si>
  <si>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</si>
  <si>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</si>
  <si>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</si>
  <si>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</si>
  <si>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</si>
  <si>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</si>
  <si>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</si>
  <si>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</si>
  <si>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</si>
  <si>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</si>
  <si>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</si>
  <si>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</si>
  <si>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</si>
  <si>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</si>
  <si>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</si>
  <si>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</si>
  <si>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</si>
  <si>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</si>
  <si>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</si>
  <si>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</si>
  <si>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</si>
  <si>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</si>
  <si>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</si>
  <si>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</si>
  <si>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</si>
  <si>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</si>
  <si>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</si>
  <si>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</si>
  <si>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</si>
  <si>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</si>
  <si>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</si>
  <si>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</si>
  <si>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</si>
  <si>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</si>
  <si>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</si>
  <si>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</si>
  <si>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</si>
  <si>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</si>
  <si>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</si>
  <si>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</si>
  <si>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</si>
  <si>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</si>
  <si>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</si>
  <si>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</si>
  <si>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</si>
  <si>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</si>
  <si>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</si>
  <si>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</si>
  <si>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</si>
  <si>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</si>
  <si>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</si>
  <si>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</si>
  <si>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</si>
  <si>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</si>
  <si>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</si>
  <si>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</si>
  <si>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</si>
  <si>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</si>
  <si>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</si>
  <si>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</si>
  <si>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</si>
  <si>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</si>
  <si>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</si>
  <si>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</si>
  <si>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</si>
  <si>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</si>
  <si>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</si>
  <si>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</si>
  <si>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</si>
  <si>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</si>
  <si>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</si>
  <si>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</si>
  <si>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</si>
  <si>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</si>
  <si>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</si>
  <si>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</si>
  <si>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</si>
  <si>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</si>
  <si>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</si>
  <si>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</si>
  <si>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</si>
  <si>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</si>
  <si>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</si>
  <si>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</si>
  <si>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</si>
  <si>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</si>
  <si>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</si>
  <si>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</si>
  <si>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</si>
  <si>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</si>
  <si>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</si>
  <si>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</si>
  <si>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</si>
  <si>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</si>
  <si>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</si>
  <si>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</si>
  <si>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</si>
  <si>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</si>
  <si>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</si>
  <si>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</si>
  <si>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</si>
  <si>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</si>
  <si>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</si>
  <si>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</si>
  <si>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</si>
  <si>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</si>
  <si>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</si>
  <si>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</si>
  <si>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</si>
  <si>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</si>
  <si>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</si>
  <si>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</si>
  <si>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</si>
  <si>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</si>
  <si>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</si>
  <si>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</si>
  <si>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</si>
  <si>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</si>
  <si>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</si>
  <si>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</si>
  <si>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</si>
  <si>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</si>
  <si>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</si>
  <si>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</si>
  <si>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</si>
  <si>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</si>
  <si>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</si>
  <si>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</si>
  <si>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</si>
  <si>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</si>
  <si>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</si>
  <si>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</si>
  <si>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</si>
  <si>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</si>
  <si>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</si>
  <si>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</si>
  <si>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</si>
  <si>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</si>
  <si>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</si>
  <si>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</si>
  <si>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</si>
  <si>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</si>
  <si>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</si>
  <si>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</si>
  <si>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</si>
  <si>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</si>
  <si>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</si>
  <si>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</si>
  <si>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</si>
  <si>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</si>
  <si>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</si>
  <si>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</si>
  <si>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</si>
  <si>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</si>
  <si>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</si>
  <si>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</si>
  <si>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</si>
  <si>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</si>
  <si>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</si>
  <si>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</si>
  <si>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</si>
  <si>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</si>
  <si>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</si>
  <si>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</si>
  <si>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</si>
  <si>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</si>
  <si>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</si>
  <si>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</si>
  <si>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</si>
  <si>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</si>
  <si>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</si>
  <si>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</si>
  <si>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</si>
  <si>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</si>
  <si>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</si>
  <si>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</si>
  <si>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</si>
  <si>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</si>
  <si>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</si>
  <si>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</si>
  <si>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</si>
  <si>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</si>
  <si>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</si>
  <si>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</si>
  <si>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</si>
  <si>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</si>
  <si>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</si>
  <si>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</si>
  <si>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</si>
  <si>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</si>
  <si>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</si>
  <si>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</si>
  <si>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</si>
  <si>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</si>
  <si>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</si>
  <si>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</si>
  <si>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</si>
  <si>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</si>
  <si>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</si>
  <si>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</si>
  <si>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</si>
  <si>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</si>
  <si>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</si>
  <si>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</si>
  <si>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</si>
  <si>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</si>
  <si>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</si>
  <si>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</si>
  <si>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</si>
  <si>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</si>
  <si>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</si>
  <si>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</si>
  <si>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</si>
  <si>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</si>
  <si>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</si>
  <si>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</si>
  <si>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</si>
  <si>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</si>
  <si>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</si>
  <si>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</si>
  <si>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</si>
  <si>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</si>
  <si>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</si>
  <si>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</si>
  <si>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</si>
  <si>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</si>
  <si>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</si>
  <si>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</si>
  <si>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</si>
  <si>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</si>
  <si>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</si>
  <si>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</si>
  <si>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</si>
  <si>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</si>
  <si>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</si>
  <si>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</si>
  <si>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</si>
  <si>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</si>
  <si>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</si>
  <si>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</si>
  <si>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</si>
  <si>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</si>
  <si>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</si>
  <si>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</si>
  <si>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</si>
  <si>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</si>
  <si>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</si>
  <si>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</si>
  <si>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</si>
  <si>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</si>
  <si>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</si>
  <si>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</si>
  <si>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</si>
  <si>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</si>
  <si>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</si>
  <si>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</si>
  <si>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</si>
  <si>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</si>
  <si>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</si>
  <si>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</si>
  <si>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</si>
  <si>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</si>
  <si>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</si>
  <si>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</si>
  <si>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</si>
  <si>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</si>
  <si>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</si>
  <si>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</si>
  <si>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</si>
  <si>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</si>
  <si>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</si>
  <si>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</si>
  <si>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</si>
  <si>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</si>
  <si>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</si>
  <si>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</si>
  <si>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</si>
  <si>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</si>
  <si>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</si>
  <si>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</si>
  <si>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</si>
  <si>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</si>
  <si>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</si>
  <si>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</si>
  <si>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</si>
  <si>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</si>
  <si>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</si>
  <si>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</si>
  <si>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</si>
  <si>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</si>
  <si>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</si>
  <si>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</si>
  <si>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</si>
  <si>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</si>
  <si>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</si>
  <si>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</si>
  <si>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</si>
  <si>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</si>
  <si>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</si>
  <si>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</si>
  <si>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</si>
  <si>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</si>
  <si>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</si>
  <si>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</si>
  <si>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</si>
  <si>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</si>
  <si>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</si>
  <si>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</si>
  <si>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</si>
  <si>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</si>
  <si>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</si>
  <si>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</si>
  <si>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</si>
  <si>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</si>
  <si>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</si>
  <si>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</si>
  <si>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</si>
  <si>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</si>
  <si>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</si>
  <si>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</si>
  <si>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</si>
  <si>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</si>
  <si>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</si>
  <si>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</si>
  <si>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</si>
  <si>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</si>
  <si>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</si>
  <si>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</si>
  <si>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</si>
  <si>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</si>
  <si>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</si>
  <si>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</si>
  <si>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</si>
  <si>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</si>
  <si>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</si>
  <si>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</si>
  <si>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</si>
  <si>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</si>
  <si>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</si>
  <si>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</si>
  <si>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</si>
  <si>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</si>
  <si>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</si>
  <si>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</si>
  <si>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</si>
  <si>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</si>
  <si>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</si>
  <si>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</si>
  <si>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</si>
  <si>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</si>
  <si>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</si>
  <si>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</si>
  <si>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</si>
  <si>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</si>
  <si>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</si>
  <si>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</si>
  <si>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</si>
  <si>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</si>
  <si>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</si>
  <si>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</si>
  <si>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</si>
  <si>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</si>
  <si>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</si>
  <si>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</si>
  <si>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</si>
  <si>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</si>
  <si>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</si>
  <si>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</si>
  <si>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</si>
  <si>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</si>
  <si>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</si>
  <si>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</si>
  <si>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</si>
  <si>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</si>
  <si>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</si>
  <si>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</si>
  <si>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</si>
  <si>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</si>
  <si>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</si>
  <si>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</si>
  <si>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</si>
  <si>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</si>
  <si>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</si>
  <si>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</si>
  <si>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</si>
  <si>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</si>
  <si>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</si>
  <si>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</si>
  <si>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</si>
  <si>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</si>
  <si>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</si>
  <si>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</si>
  <si>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</si>
  <si>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</si>
  <si>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</si>
  <si>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</si>
  <si>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</si>
  <si>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</si>
  <si>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</si>
  <si>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</si>
  <si>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</si>
  <si>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</si>
  <si>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</si>
  <si>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</si>
  <si>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</si>
  <si>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</si>
  <si>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</si>
  <si>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</si>
  <si>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</si>
  <si>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</si>
  <si>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</si>
  <si>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</si>
  <si>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</si>
  <si>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</si>
  <si>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</si>
  <si>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</si>
  <si>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</si>
  <si>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</si>
  <si>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</si>
  <si>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</si>
  <si>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</si>
  <si>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</si>
  <si>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</si>
  <si>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</si>
  <si>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</si>
  <si>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</si>
  <si>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</si>
  <si>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</si>
  <si>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</si>
  <si>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</si>
  <si>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</si>
  <si>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</si>
  <si>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</si>
  <si>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</si>
  <si>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</si>
  <si>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</si>
  <si>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</si>
  <si>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</si>
  <si>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</si>
  <si>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</si>
  <si>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</si>
  <si>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</si>
  <si>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</si>
  <si>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</si>
  <si>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</si>
  <si>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</si>
  <si>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</si>
  <si>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</si>
  <si>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</si>
  <si>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</si>
  <si>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</si>
  <si>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</si>
  <si>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</si>
  <si>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</si>
  <si>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</si>
  <si>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</si>
  <si>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</si>
  <si>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</si>
  <si>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</si>
  <si>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</si>
  <si>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</si>
  <si>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</si>
  <si>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</si>
  <si>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</si>
  <si>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</si>
  <si>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</si>
  <si>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</si>
  <si>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</si>
  <si>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</si>
  <si>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</si>
  <si>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</si>
  <si>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</si>
  <si>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</si>
  <si>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</si>
  <si>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</si>
  <si>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</si>
  <si>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</si>
  <si>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</si>
  <si>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</si>
  <si>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</si>
  <si>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</si>
  <si>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</si>
  <si>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</si>
  <si>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</si>
  <si>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</si>
  <si>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</si>
  <si>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</si>
  <si>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</si>
  <si>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</si>
  <si>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</si>
  <si>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</si>
  <si>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</si>
  <si>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</si>
  <si>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</si>
  <si>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</si>
  <si>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</si>
  <si>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</si>
  <si>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</si>
  <si>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</si>
  <si>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</si>
  <si>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</si>
  <si>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</si>
  <si>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</si>
  <si>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</si>
  <si>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</si>
  <si>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</si>
  <si>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</si>
  <si>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</si>
  <si>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</si>
  <si>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</si>
  <si>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</si>
  <si>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</si>
  <si>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</si>
  <si>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</si>
  <si>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</si>
  <si>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</si>
  <si>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</si>
  <si>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</si>
  <si>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</si>
  <si>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</si>
  <si>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</si>
  <si>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</si>
  <si>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</si>
  <si>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</si>
  <si>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</si>
  <si>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</si>
  <si>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</si>
  <si>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</si>
  <si>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</si>
  <si>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</si>
  <si>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</si>
  <si>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</si>
  <si>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</si>
  <si>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</si>
  <si>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</si>
  <si>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</si>
  <si>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</si>
  <si>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</si>
  <si>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</si>
  <si>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</si>
  <si>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</si>
  <si>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</si>
  <si>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</si>
  <si>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</si>
  <si>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</si>
  <si>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</si>
  <si>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</si>
  <si>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</si>
  <si>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</si>
  <si>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</si>
  <si>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</si>
  <si>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</si>
  <si>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</si>
  <si>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</si>
  <si>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</si>
  <si>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</si>
  <si>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</si>
  <si>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</si>
  <si>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</si>
  <si>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</si>
  <si>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</si>
  <si>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</si>
  <si>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</si>
  <si>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</si>
  <si>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</si>
  <si>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</si>
  <si>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</si>
  <si>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</si>
  <si>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</si>
  <si>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</si>
  <si>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</si>
  <si>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</si>
  <si>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</si>
  <si>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</si>
  <si>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</si>
  <si>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</si>
  <si>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</si>
  <si>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</si>
  <si>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</si>
  <si>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</si>
  <si>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</si>
  <si>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</si>
  <si>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</si>
  <si>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</si>
  <si>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</si>
  <si>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</si>
  <si>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</si>
  <si>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</si>
  <si>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</si>
  <si>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</si>
  <si>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</si>
  <si>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</si>
  <si>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</si>
  <si>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</si>
  <si>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</si>
  <si>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</si>
  <si>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</si>
  <si>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</si>
  <si>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</si>
  <si>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</si>
  <si>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</si>
  <si>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</si>
  <si>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</si>
  <si>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</si>
  <si>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</si>
  <si>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</si>
  <si>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</si>
  <si>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</si>
  <si>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</si>
  <si>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</si>
  <si>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</si>
  <si>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</si>
  <si>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</si>
  <si>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</si>
  <si>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</si>
  <si>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</si>
  <si>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</si>
  <si>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</si>
  <si>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</si>
  <si>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</si>
  <si>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</si>
  <si>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</si>
  <si>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</si>
  <si>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</si>
  <si>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</si>
  <si>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</si>
  <si>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</si>
  <si>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</si>
  <si>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</si>
  <si>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</si>
  <si>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</si>
  <si>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</si>
  <si>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</si>
  <si>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</si>
  <si>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</si>
  <si>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</si>
  <si>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</si>
  <si>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</si>
  <si>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</si>
  <si>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</si>
  <si>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</si>
  <si>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</si>
  <si>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</si>
  <si>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</si>
  <si>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</si>
  <si>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</si>
  <si>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</si>
  <si>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</si>
  <si>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</si>
  <si>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</si>
  <si>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</si>
  <si>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</si>
  <si>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</si>
  <si>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</si>
  <si>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</si>
  <si>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</si>
  <si>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</si>
  <si>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</si>
  <si>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</si>
  <si>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</si>
  <si>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</si>
  <si>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</si>
  <si>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</si>
  <si>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</si>
  <si>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</si>
  <si>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</si>
  <si>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</si>
  <si>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</si>
  <si>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</si>
  <si>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</si>
  <si>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</si>
  <si>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</si>
  <si>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</si>
  <si>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</si>
  <si>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</si>
  <si>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</si>
  <si>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</si>
  <si>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</si>
  <si>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</si>
  <si>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</si>
  <si>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</si>
  <si>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</si>
  <si>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</si>
  <si>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</si>
  <si>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</si>
  <si>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</si>
  <si>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</si>
  <si>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</si>
  <si>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</si>
  <si>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</si>
  <si>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</si>
  <si>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</si>
  <si>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</si>
  <si>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</si>
  <si>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</si>
  <si>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</si>
  <si>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</si>
  <si>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</si>
  <si>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</si>
  <si>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</si>
  <si>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</si>
  <si>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</si>
  <si>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</si>
  <si>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</si>
  <si>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</si>
  <si>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</si>
  <si>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</si>
  <si>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</si>
  <si>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</si>
  <si>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</si>
  <si>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</si>
  <si>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</si>
  <si>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</si>
  <si>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</si>
  <si>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</si>
  <si>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</si>
  <si>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</si>
  <si>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</si>
  <si>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</si>
  <si>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</si>
  <si>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</si>
  <si>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</si>
  <si>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</si>
  <si>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</si>
  <si>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</si>
  <si>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</si>
  <si>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</si>
  <si>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</si>
  <si>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</si>
  <si>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</si>
  <si>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</si>
  <si>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</si>
  <si>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</si>
  <si>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</si>
  <si>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</si>
  <si>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</si>
  <si>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</si>
  <si>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</si>
  <si>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</si>
  <si>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</si>
  <si>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</si>
  <si>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</si>
  <si>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</si>
  <si>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</si>
  <si>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</si>
  <si>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</si>
  <si>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</si>
  <si>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</si>
  <si>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</si>
  <si>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</si>
  <si>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</si>
  <si>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</si>
  <si>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</si>
  <si>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</si>
  <si>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</si>
  <si>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</si>
  <si>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</si>
  <si>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</si>
  <si>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</si>
  <si>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</si>
  <si>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</si>
  <si>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</si>
  <si>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</si>
  <si>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</si>
  <si>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</si>
  <si>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</si>
  <si>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</si>
  <si>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</si>
  <si>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</si>
  <si>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</si>
  <si>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</si>
  <si>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</si>
  <si>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</si>
  <si>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</si>
  <si>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</si>
  <si>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</si>
  <si>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</si>
  <si>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</si>
  <si>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</si>
  <si>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</si>
  <si>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</si>
  <si>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</si>
  <si>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</si>
  <si>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</si>
  <si>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</si>
  <si>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</si>
  <si>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</si>
  <si>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</si>
  <si>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</si>
  <si>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</si>
  <si>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</si>
  <si>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</si>
  <si>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</si>
  <si>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</si>
  <si>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</si>
  <si>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</si>
  <si>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</si>
  <si>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</si>
  <si>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</si>
  <si>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</si>
  <si>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</si>
  <si>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</si>
  <si>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</si>
  <si>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</si>
  <si>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</si>
  <si>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</si>
  <si>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</si>
  <si>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</si>
  <si>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</si>
  <si>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</si>
  <si>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</si>
  <si>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</si>
  <si>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</si>
  <si>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</si>
  <si>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</si>
  <si>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</si>
  <si>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</si>
  <si>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</si>
  <si>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</si>
  <si>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</si>
  <si>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</si>
  <si>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</si>
  <si>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</si>
  <si>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</si>
  <si>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</si>
  <si>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</si>
  <si>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</si>
  <si>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</si>
  <si>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</si>
  <si>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</si>
  <si>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</si>
  <si>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</si>
  <si>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</si>
  <si>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</si>
  <si>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</si>
  <si>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</si>
  <si>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</si>
  <si>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</si>
  <si>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</si>
  <si>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</si>
  <si>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</si>
  <si>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</si>
  <si>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</si>
  <si>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</si>
  <si>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</si>
  <si>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</si>
  <si>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</si>
  <si>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</si>
  <si>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</si>
  <si>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</si>
  <si>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</si>
  <si>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</si>
  <si>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</si>
  <si>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</si>
  <si>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</si>
  <si>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</si>
  <si>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</si>
  <si>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</si>
  <si>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</si>
  <si>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</si>
  <si>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</si>
  <si>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</si>
  <si>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</si>
  <si>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</si>
  <si>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</si>
  <si>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</si>
  <si>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</si>
  <si>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</si>
  <si>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</si>
  <si>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</si>
  <si>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</si>
  <si>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</si>
  <si>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</si>
  <si>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</si>
  <si>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</si>
  <si>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</si>
  <si>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</si>
  <si>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</si>
  <si>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</si>
  <si>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</si>
  <si>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</si>
  <si>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</si>
  <si>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</si>
  <si>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</si>
  <si>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</si>
  <si>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</si>
  <si>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</si>
  <si>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</si>
  <si>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</si>
  <si>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</si>
  <si>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</si>
  <si>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</si>
  <si>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</si>
  <si>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</si>
  <si>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</si>
  <si>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</si>
  <si>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</si>
  <si>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</si>
  <si>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</si>
  <si>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</si>
  <si>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</si>
  <si>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</si>
  <si>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</si>
  <si>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</si>
  <si>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</si>
  <si>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</si>
  <si>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</si>
  <si>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</si>
  <si>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</si>
  <si>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</si>
  <si>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</si>
  <si>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</si>
  <si>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</si>
  <si>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</si>
  <si>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</si>
  <si>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</si>
  <si>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</si>
  <si>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</si>
  <si>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</si>
  <si>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</si>
  <si>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</si>
  <si>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</si>
  <si>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</si>
  <si>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</si>
  <si>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</si>
  <si>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</si>
  <si>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</si>
  <si>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</si>
  <si>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</si>
  <si>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</si>
  <si>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</si>
  <si>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</si>
  <si>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</si>
  <si>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</si>
  <si>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</si>
  <si>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</si>
  <si>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</si>
  <si>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</si>
  <si>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</si>
  <si>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</si>
  <si>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</si>
  <si>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</si>
  <si>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</si>
  <si>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</si>
  <si>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</si>
  <si>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</si>
  <si>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</si>
  <si>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</si>
  <si>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</si>
  <si>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</si>
  <si>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</si>
  <si>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</si>
  <si>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</si>
  <si>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</si>
  <si>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</si>
  <si>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</si>
  <si>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</si>
  <si>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</si>
  <si>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</si>
  <si>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</si>
  <si>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</si>
  <si>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</si>
  <si>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</si>
  <si>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</si>
  <si>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</si>
  <si>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</si>
  <si>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</si>
  <si>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</si>
  <si>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</si>
  <si>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</si>
  <si>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</si>
  <si>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</si>
  <si>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</si>
  <si>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</si>
  <si>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</si>
  <si>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</si>
  <si>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</si>
  <si>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</si>
  <si>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</si>
  <si>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</si>
  <si>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</si>
  <si>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</si>
  <si>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</si>
  <si>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</si>
  <si>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</si>
  <si>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</si>
  <si>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</si>
  <si>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</si>
  <si>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</si>
  <si>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</si>
  <si>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</si>
  <si>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</si>
  <si>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</si>
  <si>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</si>
  <si>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</si>
  <si>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</si>
  <si>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</si>
  <si>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</si>
  <si>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</si>
  <si>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</si>
  <si>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</si>
  <si>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</si>
  <si>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</si>
  <si>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</si>
  <si>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</si>
  <si>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</si>
  <si>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</si>
  <si>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</si>
  <si>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</si>
  <si>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</si>
  <si>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</si>
  <si>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</si>
  <si>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</si>
  <si>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</si>
  <si>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</si>
  <si>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</si>
  <si>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</si>
  <si>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</si>
  <si>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</si>
  <si>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</si>
  <si>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</si>
  <si>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</si>
  <si>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</si>
  <si>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</si>
  <si>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</si>
  <si>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</si>
  <si>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</si>
  <si>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</si>
  <si>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</si>
  <si>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</si>
  <si>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</si>
  <si>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</si>
  <si>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</si>
  <si>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</si>
  <si>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</si>
  <si>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</si>
  <si>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</si>
  <si>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</si>
  <si>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</si>
  <si>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</si>
  <si>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</si>
  <si>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</si>
  <si>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</si>
  <si>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</si>
  <si>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</si>
  <si>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</si>
  <si>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</si>
  <si>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</si>
  <si>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</si>
  <si>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</si>
  <si>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</si>
  <si>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</si>
  <si>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</si>
  <si>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</si>
  <si>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</si>
  <si>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</si>
  <si>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</si>
  <si>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</si>
  <si>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</si>
  <si>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</si>
  <si>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</si>
  <si>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</si>
  <si>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</si>
  <si>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</si>
  <si>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</si>
  <si>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</si>
  <si>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</si>
  <si>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</si>
  <si>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</si>
  <si>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</si>
  <si>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</si>
  <si>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</si>
  <si>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</si>
  <si>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</si>
  <si>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</si>
  <si>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</si>
  <si>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</si>
  <si>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</si>
  <si>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</si>
  <si>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</si>
  <si>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</si>
  <si>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</si>
  <si>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</si>
  <si>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</si>
  <si>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</si>
  <si>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</si>
  <si>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</si>
  <si>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</si>
  <si>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</si>
  <si>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</si>
  <si>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</si>
  <si>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</si>
  <si>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</si>
  <si>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</si>
  <si>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</si>
  <si>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</si>
  <si>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</si>
  <si>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</si>
  <si>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</si>
  <si>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</si>
  <si>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</si>
  <si>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</si>
  <si>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</si>
  <si>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</si>
  <si>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</si>
  <si>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</si>
  <si>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</si>
  <si>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</si>
  <si>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</si>
  <si>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</si>
  <si>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</si>
  <si>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</si>
  <si>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</si>
  <si>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</si>
  <si>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</si>
  <si>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</si>
  <si>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</si>
  <si>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</si>
  <si>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</si>
  <si>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</si>
  <si>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</si>
  <si>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</si>
  <si>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</si>
  <si>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</si>
  <si>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</si>
  <si>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</si>
  <si>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</si>
  <si>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</si>
  <si>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</si>
  <si>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</si>
  <si>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</si>
  <si>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</si>
  <si>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</si>
  <si>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</si>
  <si>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</si>
  <si>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</si>
  <si>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</si>
  <si>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</si>
  <si>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</si>
  <si>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</si>
  <si>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</si>
  <si>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</si>
  <si>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</si>
  <si>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</si>
  <si>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</si>
  <si>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</si>
  <si>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</si>
  <si>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</si>
  <si>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</si>
  <si>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</si>
  <si>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</si>
  <si>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</si>
  <si>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</si>
  <si>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</si>
  <si>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</si>
  <si>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</si>
  <si>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</si>
  <si>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</si>
  <si>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</si>
  <si>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</si>
  <si>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</si>
  <si>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</si>
  <si>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</si>
  <si>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</si>
  <si>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</si>
  <si>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</si>
  <si>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</si>
  <si>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</si>
  <si>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</si>
  <si>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</si>
  <si>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</si>
  <si>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</si>
  <si>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</si>
  <si>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</si>
  <si>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</si>
  <si>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</si>
  <si>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</si>
  <si>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</si>
  <si>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</si>
  <si>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</si>
  <si>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</si>
  <si>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</si>
  <si>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</si>
  <si>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</si>
  <si>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</si>
  <si>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</si>
  <si>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</si>
  <si>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</si>
  <si>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</si>
  <si>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</si>
  <si>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</si>
  <si>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</si>
  <si>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</si>
  <si>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</si>
  <si>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</si>
  <si>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</si>
  <si>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</si>
  <si>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</si>
  <si>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</si>
  <si>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</si>
  <si>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</si>
  <si>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</si>
  <si>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</si>
  <si>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</si>
  <si>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</si>
  <si>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</si>
  <si>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</si>
  <si>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</si>
  <si>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</si>
  <si>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</si>
  <si>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</si>
  <si>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</si>
  <si>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</si>
  <si>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</si>
  <si>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</si>
  <si>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</si>
  <si>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</si>
  <si>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</si>
  <si>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</si>
  <si>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</si>
  <si>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</si>
  <si>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</si>
  <si>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</si>
  <si>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</si>
  <si>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</si>
  <si>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</si>
  <si>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</si>
  <si>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</si>
  <si>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</si>
  <si>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</si>
  <si>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</si>
  <si>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</si>
  <si>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</si>
  <si>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</si>
  <si>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</si>
  <si>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</si>
  <si>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</si>
  <si>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</si>
  <si>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</si>
  <si>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</si>
  <si>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</si>
  <si>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</si>
  <si>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</si>
  <si>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</si>
  <si>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</si>
  <si>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</si>
  <si>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</si>
  <si>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</si>
  <si>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</si>
  <si>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</si>
  <si>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</si>
  <si>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</si>
  <si>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</si>
  <si>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</si>
  <si>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</si>
  <si>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</si>
  <si>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</si>
  <si>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</si>
  <si>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</si>
  <si>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</si>
  <si>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</si>
  <si>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</si>
  <si>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</si>
  <si>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</si>
  <si>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</si>
  <si>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</si>
  <si>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</si>
  <si>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</si>
  <si>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</si>
  <si>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</si>
  <si>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</si>
  <si>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</si>
  <si>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</si>
  <si>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</si>
  <si>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</si>
  <si>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</si>
  <si>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</si>
  <si>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</si>
  <si>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</si>
  <si>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</si>
  <si>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</si>
  <si>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</si>
  <si>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</si>
  <si>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</si>
  <si>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</si>
  <si>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</si>
  <si>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</si>
  <si>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</si>
  <si>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</si>
  <si>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</si>
  <si>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</si>
  <si>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</si>
  <si>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</si>
  <si>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</si>
  <si>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</si>
  <si>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</si>
  <si>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</si>
  <si>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</si>
  <si>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</si>
  <si>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</si>
  <si>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</si>
  <si>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</si>
  <si>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</si>
  <si>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</si>
  <si>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</si>
  <si>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</si>
  <si>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</si>
  <si>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</si>
  <si>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</si>
  <si>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</si>
  <si>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</si>
  <si>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</si>
  <si>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</si>
  <si>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</si>
  <si>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</si>
  <si>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</si>
  <si>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</si>
  <si>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</si>
  <si>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</si>
  <si>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</si>
  <si>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</si>
  <si>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</si>
  <si>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</si>
  <si>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</si>
  <si>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</si>
  <si>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</si>
  <si>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</si>
  <si>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</si>
  <si>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</si>
  <si>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</si>
  <si>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</si>
  <si>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</si>
  <si>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</si>
  <si>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</si>
  <si>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</si>
  <si>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</si>
  <si>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</si>
  <si>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</si>
  <si>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</si>
  <si>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</si>
  <si>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</si>
  <si>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</si>
  <si>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</si>
  <si>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</si>
  <si>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</si>
  <si>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</si>
  <si>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</si>
  <si>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</si>
  <si>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</si>
  <si>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</si>
  <si>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</si>
  <si>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</si>
  <si>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</si>
  <si>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</si>
  <si>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</si>
  <si>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</si>
  <si>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</si>
  <si>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</si>
  <si>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</si>
  <si>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</si>
  <si>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</si>
  <si>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</si>
  <si>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</si>
  <si>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</si>
  <si>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</si>
  <si>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</si>
  <si>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</si>
  <si>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</si>
  <si>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</si>
  <si>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</si>
  <si>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</si>
  <si>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</si>
  <si>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</si>
  <si>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</si>
  <si>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</si>
  <si>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</si>
  <si>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</si>
  <si>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</si>
  <si>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</si>
  <si>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</si>
  <si>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</si>
  <si>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</si>
  <si>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</si>
  <si>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</si>
  <si>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</si>
  <si>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</si>
  <si>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</si>
  <si>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</si>
  <si>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</si>
  <si>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</si>
  <si>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</si>
  <si>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</si>
  <si>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</si>
  <si>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</si>
  <si>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</si>
  <si>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</si>
  <si>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</si>
  <si>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</si>
  <si>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</si>
  <si>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</si>
  <si>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</si>
  <si>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</si>
  <si>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</si>
  <si>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</si>
  <si>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</si>
  <si>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</si>
  <si>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</si>
  <si>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</si>
  <si>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</si>
  <si>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</si>
  <si>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</si>
  <si>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</si>
  <si>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</si>
  <si>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</si>
  <si>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</si>
  <si>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</si>
  <si>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</si>
  <si>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</si>
  <si>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</si>
  <si>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</si>
  <si>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</si>
  <si>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</si>
  <si>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</si>
  <si>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</si>
  <si>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</si>
  <si>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</si>
  <si>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</si>
  <si>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</si>
  <si>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</si>
  <si>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</si>
  <si>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</si>
  <si>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</si>
  <si>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</si>
  <si>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</si>
  <si>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</si>
  <si>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</si>
  <si>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</si>
  <si>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</si>
  <si>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</si>
  <si>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</si>
  <si>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</si>
  <si>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</si>
  <si>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</si>
  <si>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</si>
  <si>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</si>
  <si>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</si>
  <si>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</si>
  <si>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</si>
  <si>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</si>
  <si>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</si>
  <si>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</si>
  <si>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</si>
  <si>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</si>
  <si>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</si>
  <si>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</si>
  <si>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</si>
  <si>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</si>
  <si>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</si>
  <si>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</si>
  <si>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</si>
  <si>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</si>
  <si>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</si>
  <si>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</si>
  <si>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</si>
  <si>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</si>
  <si>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</si>
  <si>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</si>
  <si>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</si>
  <si>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</si>
  <si>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</si>
  <si>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</si>
  <si>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</si>
  <si>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</si>
  <si>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</si>
  <si>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</si>
  <si>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</si>
  <si>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</si>
  <si>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</si>
  <si>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</si>
  <si>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</si>
  <si>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</si>
  <si>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</si>
  <si>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</si>
  <si>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</si>
  <si>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</si>
  <si>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</si>
  <si>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</si>
  <si>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</si>
  <si>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</si>
  <si>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</si>
  <si>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</si>
  <si>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</si>
  <si>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</si>
  <si>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</si>
  <si>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</si>
  <si>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</si>
  <si>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</si>
  <si>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</si>
  <si>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</si>
  <si>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</si>
  <si>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</si>
  <si>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</si>
  <si>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</si>
  <si>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</si>
  <si>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</si>
  <si>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</si>
  <si>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</si>
  <si>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</si>
  <si>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</si>
  <si>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</si>
  <si>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</si>
  <si>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</si>
  <si>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</si>
  <si>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</si>
  <si>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</si>
  <si>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</si>
  <si>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</si>
  <si>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</si>
  <si>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</si>
  <si>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</si>
  <si>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</si>
  <si>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</si>
  <si>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</si>
  <si>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</si>
  <si>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</si>
  <si>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</si>
  <si>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</si>
  <si>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</si>
  <si>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</si>
  <si>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</si>
  <si>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</si>
  <si>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</si>
  <si>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</si>
  <si>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</si>
  <si>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</si>
  <si>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</si>
  <si>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</si>
  <si>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</si>
  <si>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</si>
  <si>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</si>
  <si>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</si>
  <si>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</si>
  <si>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</si>
  <si>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</si>
  <si>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</si>
  <si>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</si>
  <si>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</si>
  <si>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</si>
  <si>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</si>
  <si>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</si>
  <si>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</si>
  <si>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</si>
  <si>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</si>
  <si>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</si>
  <si>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</si>
  <si>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</si>
  <si>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</si>
  <si>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</si>
  <si>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</si>
  <si>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</si>
  <si>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</si>
  <si>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</si>
  <si>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</si>
  <si>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</si>
  <si>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</si>
  <si>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</si>
  <si>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</si>
  <si>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</si>
  <si>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</si>
  <si>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</si>
  <si>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</si>
  <si>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</si>
  <si>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</si>
  <si>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</si>
  <si>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</si>
  <si>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</si>
  <si>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</si>
  <si>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</si>
  <si>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</si>
  <si>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</si>
  <si>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</si>
  <si>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</si>
  <si>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</si>
  <si>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</si>
  <si>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</si>
  <si>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</si>
  <si>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</si>
  <si>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</si>
  <si>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</si>
  <si>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</si>
  <si>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</si>
  <si>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</si>
  <si>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</si>
  <si>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</si>
  <si>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</si>
  <si>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</si>
  <si>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</si>
  <si>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</si>
  <si>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</si>
  <si>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</si>
  <si>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</si>
  <si>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</si>
  <si>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</si>
  <si>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</si>
  <si>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</si>
  <si>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</si>
  <si>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</si>
  <si>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</si>
  <si>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</si>
  <si>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</si>
  <si>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</si>
  <si>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</si>
  <si>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</si>
  <si>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</si>
  <si>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</si>
  <si>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</si>
  <si>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</si>
  <si>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</si>
  <si>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</si>
  <si>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</si>
  <si>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</si>
  <si>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</si>
  <si>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</si>
  <si>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</si>
  <si>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</si>
  <si>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</si>
  <si>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</si>
  <si>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</si>
  <si>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</si>
  <si>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</si>
  <si>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</si>
  <si>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</si>
  <si>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</si>
  <si>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</si>
  <si>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</si>
  <si>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</si>
  <si>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</si>
  <si>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</si>
  <si>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</si>
  <si>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</si>
  <si>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</si>
  <si>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</si>
  <si>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</si>
  <si>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</si>
  <si>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</si>
  <si>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</si>
  <si>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</si>
  <si>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</si>
  <si>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</si>
  <si>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</si>
  <si>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</si>
  <si>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</si>
  <si>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</si>
  <si>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</si>
  <si>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</si>
  <si>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</si>
  <si>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</si>
  <si>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</si>
  <si>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</si>
  <si>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</si>
  <si>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</si>
  <si>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</si>
  <si>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</si>
  <si>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</si>
  <si>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</si>
  <si>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</si>
  <si>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</si>
  <si>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</si>
  <si>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</si>
  <si>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</si>
  <si>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</si>
  <si>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</si>
  <si>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</si>
  <si>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</si>
  <si>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</si>
  <si>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</si>
  <si>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</si>
  <si>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</si>
  <si>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</si>
  <si>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</si>
  <si>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</si>
  <si>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</si>
  <si>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</si>
  <si>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</si>
  <si>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</si>
  <si>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</si>
  <si>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</si>
  <si>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</si>
  <si>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</si>
  <si>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</si>
  <si>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</si>
  <si>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</si>
  <si>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</si>
  <si>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</si>
  <si>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</si>
  <si>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</si>
  <si>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</si>
  <si>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</si>
  <si>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</si>
  <si>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</si>
  <si>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</si>
  <si>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</si>
  <si>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</si>
  <si>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</si>
  <si>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</si>
  <si>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</si>
  <si>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</si>
  <si>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</si>
  <si>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</si>
  <si>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</si>
  <si>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</si>
  <si>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</si>
  <si>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</si>
  <si>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</si>
  <si>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</si>
  <si>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</si>
  <si>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</si>
  <si>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</si>
  <si>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</si>
  <si>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</si>
  <si>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</si>
  <si>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</si>
  <si>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</si>
  <si>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</si>
  <si>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</si>
  <si>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</si>
  <si>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</si>
  <si>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</si>
  <si>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</si>
  <si>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</si>
  <si>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</si>
  <si>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</si>
  <si>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</si>
  <si>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</si>
  <si>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</si>
  <si>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</si>
  <si>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</si>
  <si>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</si>
  <si>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</si>
  <si>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</si>
  <si>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</si>
  <si>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</si>
  <si>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</si>
  <si>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</si>
  <si>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</si>
  <si>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</si>
  <si>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</si>
  <si>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</si>
  <si>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</si>
  <si>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</si>
  <si>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</si>
  <si>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</si>
  <si>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</si>
  <si>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</si>
  <si>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</si>
  <si>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</si>
  <si>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</si>
  <si>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</si>
  <si>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</si>
  <si>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</si>
  <si>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</si>
  <si>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</si>
  <si>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</si>
  <si>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</si>
  <si>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</si>
  <si>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</si>
  <si>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</si>
  <si>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</si>
  <si>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</si>
  <si>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</si>
  <si>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</si>
  <si>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</si>
  <si>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</si>
  <si>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</si>
  <si>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</si>
  <si>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</si>
  <si>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</si>
  <si>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</si>
  <si>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</si>
  <si>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</si>
  <si>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</si>
  <si>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</si>
  <si>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</si>
  <si>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</si>
  <si>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</si>
  <si>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</si>
  <si>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</si>
  <si>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</si>
  <si>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</si>
  <si>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</si>
  <si>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</si>
  <si>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</si>
  <si>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</si>
  <si>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</si>
  <si>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</si>
  <si>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</si>
  <si>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</si>
  <si>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</si>
  <si>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</si>
  <si>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</si>
  <si>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</si>
  <si>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</si>
  <si>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</si>
  <si>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</si>
  <si>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</si>
  <si>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</si>
  <si>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</si>
  <si>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</si>
  <si>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</si>
  <si>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</si>
  <si>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</si>
  <si>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</si>
  <si>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</si>
  <si>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</si>
  <si>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</si>
  <si>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</si>
  <si>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</si>
  <si>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</si>
  <si>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</si>
  <si>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</si>
  <si>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</si>
  <si>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</si>
  <si>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</si>
  <si>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</si>
  <si>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</si>
  <si>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</si>
  <si>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</si>
  <si>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</si>
  <si>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</si>
  <si>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</si>
  <si>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</si>
  <si>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</si>
  <si>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</si>
  <si>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</si>
  <si>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</si>
  <si>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</si>
  <si>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</si>
  <si>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</si>
  <si>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</si>
  <si>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</si>
  <si>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</si>
  <si>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</si>
  <si>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</si>
  <si>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</si>
  <si>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</si>
  <si>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</si>
  <si>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</si>
  <si>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</si>
  <si>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</si>
  <si>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</si>
  <si>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</si>
  <si>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</si>
  <si>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</si>
  <si>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</si>
  <si>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</si>
  <si>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</si>
  <si>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</si>
  <si>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</si>
  <si>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</si>
  <si>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</si>
  <si>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</si>
  <si>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</si>
  <si>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</si>
  <si>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</si>
  <si>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</si>
  <si>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</si>
  <si>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</si>
  <si>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</si>
  <si>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</si>
  <si>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</si>
  <si>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</si>
  <si>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</si>
  <si>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</si>
  <si>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</si>
  <si>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</si>
  <si>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</si>
  <si>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</si>
  <si>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</si>
  <si>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</si>
  <si>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</si>
  <si>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</si>
  <si>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</si>
  <si>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</si>
  <si>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</si>
  <si>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</si>
  <si>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</si>
  <si>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</si>
  <si>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</si>
  <si>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</si>
  <si>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</si>
  <si>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</si>
  <si>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</si>
  <si>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</si>
  <si>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</si>
  <si>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</si>
  <si>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</si>
  <si>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</si>
  <si>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</si>
  <si>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</si>
  <si>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</si>
  <si>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</si>
  <si>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</si>
  <si>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</si>
  <si>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</si>
  <si>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</si>
  <si>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</si>
  <si>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</si>
  <si>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</si>
  <si>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</si>
  <si>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</si>
  <si>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</si>
  <si>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</si>
  <si>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</si>
  <si>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</si>
  <si>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</si>
  <si>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</si>
  <si>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</si>
  <si>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</si>
  <si>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</si>
  <si>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</si>
  <si>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</si>
  <si>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</si>
  <si>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</si>
  <si>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</si>
  <si>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</si>
  <si>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</si>
  <si>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</si>
  <si>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</si>
  <si>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</si>
  <si>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</si>
  <si>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</si>
  <si>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</si>
  <si>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</si>
  <si>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</si>
  <si>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</si>
  <si>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</si>
  <si>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</si>
  <si>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</si>
  <si>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</si>
  <si>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</si>
  <si>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</si>
  <si>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</si>
  <si>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</si>
  <si>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</si>
  <si>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</si>
  <si>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</si>
  <si>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</si>
  <si>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</si>
  <si>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</si>
  <si>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</si>
  <si>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</si>
  <si>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</si>
  <si>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</si>
  <si>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</si>
  <si>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</si>
  <si>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</si>
  <si>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</si>
  <si>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</si>
  <si>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</si>
  <si>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</si>
  <si>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</si>
  <si>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</si>
  <si>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</si>
  <si>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</si>
  <si>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</si>
  <si>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</si>
  <si>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</si>
  <si>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</si>
  <si>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</si>
  <si>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</si>
  <si>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</si>
  <si>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</si>
  <si>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</si>
  <si>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</si>
  <si>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</si>
  <si>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</si>
  <si>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</si>
  <si>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</si>
  <si>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</si>
  <si>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</si>
  <si>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</si>
  <si>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</si>
  <si>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</si>
  <si>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</si>
  <si>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</si>
  <si>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</si>
  <si>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</si>
  <si>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</si>
  <si>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</si>
  <si>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</si>
  <si>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</si>
  <si>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</si>
  <si>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</si>
  <si>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</si>
  <si>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</si>
  <si>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</si>
  <si>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</si>
  <si>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</si>
  <si>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</si>
  <si>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</si>
  <si>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</si>
  <si>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</si>
  <si>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</si>
  <si>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</si>
  <si>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</si>
  <si>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</si>
  <si>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</si>
  <si>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</si>
  <si>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</si>
  <si>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</si>
  <si>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</si>
  <si>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</si>
  <si>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</si>
  <si>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</si>
  <si>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</si>
  <si>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</si>
  <si>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</si>
  <si>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</si>
  <si>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</si>
  <si>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</si>
  <si>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</si>
  <si>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</si>
  <si>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</si>
  <si>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</si>
  <si>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</si>
  <si>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</si>
  <si>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</si>
  <si>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</si>
  <si>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</si>
  <si>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</si>
  <si>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</si>
  <si>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</si>
  <si>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</si>
  <si>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</si>
  <si>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</si>
  <si>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</si>
  <si>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</si>
  <si>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</si>
  <si>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</si>
  <si>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</si>
  <si>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</si>
  <si>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</si>
  <si>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</si>
  <si>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</si>
  <si>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</si>
  <si>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</si>
  <si>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</si>
  <si>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</si>
  <si>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</si>
  <si>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</si>
  <si>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</si>
  <si>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</si>
  <si>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</si>
  <si>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</si>
  <si>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</si>
  <si>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</si>
  <si>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</si>
  <si>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</si>
  <si>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</si>
  <si>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</si>
  <si>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</si>
  <si>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</si>
  <si>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</si>
  <si>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</si>
  <si>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</si>
  <si>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</si>
  <si>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</si>
  <si>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</si>
  <si>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</si>
  <si>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</si>
  <si>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</si>
  <si>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</si>
  <si>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</si>
  <si>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</si>
  <si>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</si>
  <si>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</si>
  <si>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</si>
  <si>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</si>
  <si>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</si>
  <si>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</si>
  <si>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</si>
  <si>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</si>
  <si>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</si>
  <si>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</si>
  <si>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</si>
  <si>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</si>
  <si>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</si>
  <si>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</si>
  <si>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</si>
  <si>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</si>
  <si>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</si>
  <si>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</si>
  <si>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</si>
  <si>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</si>
  <si>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</si>
  <si>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</si>
  <si>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</si>
  <si>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</si>
  <si>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</si>
  <si>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</si>
  <si>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</si>
  <si>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</si>
  <si>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</si>
  <si>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</si>
  <si>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</si>
  <si>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</si>
  <si>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</si>
  <si>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</si>
  <si>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</si>
  <si>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</si>
  <si>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</si>
  <si>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</si>
  <si>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</si>
  <si>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</si>
  <si>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</si>
  <si>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</si>
  <si>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</si>
  <si>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</si>
  <si>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</si>
  <si>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</si>
  <si>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</si>
  <si>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</si>
  <si>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</si>
  <si>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</si>
  <si>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</si>
  <si>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</si>
  <si>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</si>
  <si>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</si>
  <si>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</si>
  <si>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</si>
  <si>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</si>
  <si>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</si>
  <si>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</si>
  <si>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</si>
  <si>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</si>
  <si>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</si>
  <si>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</si>
  <si>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</si>
  <si>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</si>
  <si>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</si>
  <si>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</si>
  <si>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</si>
  <si>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</si>
  <si>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</si>
  <si>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</si>
  <si>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</si>
  <si>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</si>
  <si>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</si>
  <si>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</si>
  <si>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</si>
  <si>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</si>
  <si>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</si>
  <si>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</si>
  <si>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</si>
  <si>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</si>
  <si>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</si>
  <si>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</si>
  <si>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</si>
  <si>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</si>
  <si>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</si>
  <si>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</si>
  <si>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</si>
  <si>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</si>
  <si>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</si>
  <si>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</si>
  <si>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</si>
  <si>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</si>
  <si>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</si>
  <si>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</si>
  <si>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</si>
  <si>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</si>
  <si>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</si>
  <si>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</si>
  <si>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</si>
  <si>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</si>
  <si>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</si>
  <si>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</si>
  <si>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</si>
  <si>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</si>
  <si>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</si>
  <si>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</si>
  <si>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</si>
  <si>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</si>
  <si>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</si>
  <si>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</si>
  <si>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</si>
  <si>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</si>
  <si>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</si>
  <si>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</si>
  <si>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</si>
  <si>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</si>
  <si>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</si>
  <si>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</si>
  <si>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</si>
  <si>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</si>
  <si>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</si>
  <si>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</si>
  <si>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</si>
  <si>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</si>
  <si>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</si>
  <si>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</si>
  <si>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</si>
  <si>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</si>
  <si>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</si>
  <si>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</si>
  <si>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</si>
  <si>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</si>
  <si>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</si>
  <si>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</si>
  <si>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</si>
  <si>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</si>
  <si>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</si>
  <si>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</si>
  <si>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</si>
  <si>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</si>
  <si>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</si>
  <si>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</si>
  <si>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</si>
  <si>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</si>
  <si>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</si>
  <si>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</si>
  <si>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</si>
  <si>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</si>
  <si>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</si>
  <si>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</si>
  <si>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</si>
  <si>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</si>
  <si>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</si>
  <si>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</si>
  <si>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</si>
  <si>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</si>
  <si>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</si>
  <si>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</si>
  <si>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</si>
  <si>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</si>
  <si>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</si>
  <si>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</si>
  <si>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</si>
  <si>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</si>
  <si>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</si>
  <si>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</si>
  <si>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</si>
  <si>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</si>
  <si>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</si>
  <si>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</si>
  <si>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</si>
  <si>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</si>
  <si>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</si>
  <si>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</si>
  <si>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</si>
  <si>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</si>
  <si>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</si>
  <si>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</si>
  <si>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</si>
  <si>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</si>
  <si>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</si>
  <si>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</si>
  <si>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</si>
  <si>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</si>
  <si>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</si>
  <si>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</si>
  <si>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</si>
  <si>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</si>
  <si>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</si>
  <si>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</si>
  <si>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</si>
  <si>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</si>
  <si>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</si>
  <si>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</si>
  <si>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</si>
  <si>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</si>
  <si>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</si>
  <si>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</si>
  <si>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</si>
  <si>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</si>
  <si>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</si>
  <si>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</si>
  <si>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</si>
  <si>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</si>
  <si>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</si>
  <si>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</si>
  <si>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</si>
  <si>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</si>
  <si>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</si>
  <si>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</si>
  <si>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</si>
  <si>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</si>
  <si>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</si>
  <si>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</si>
  <si>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</si>
  <si>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</si>
  <si>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</si>
  <si>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</si>
  <si>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</si>
  <si>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</si>
  <si>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</si>
  <si>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</si>
  <si>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</si>
  <si>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</si>
  <si>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</si>
  <si>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</si>
  <si>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</si>
  <si>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</si>
  <si>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</si>
  <si>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</si>
  <si>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</si>
  <si>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</si>
  <si>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</si>
  <si>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</si>
  <si>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</si>
  <si>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</si>
  <si>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</si>
  <si>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</si>
  <si>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</si>
  <si>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</si>
  <si>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</si>
  <si>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</si>
  <si>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</si>
  <si>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</si>
  <si>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</si>
  <si>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</si>
  <si>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</si>
  <si>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</si>
  <si>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</si>
  <si>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</si>
  <si>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</si>
  <si>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</si>
  <si>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</si>
  <si>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</si>
  <si>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</si>
  <si>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</si>
  <si>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</si>
  <si>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</si>
  <si>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</si>
  <si>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</si>
  <si>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</si>
  <si>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</si>
  <si>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</si>
  <si>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</si>
  <si>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</si>
  <si>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</si>
  <si>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</si>
  <si>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</si>
  <si>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</si>
  <si>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</si>
  <si>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</si>
  <si>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</si>
  <si>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</si>
  <si>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</si>
  <si>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</si>
  <si>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</si>
  <si>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</si>
  <si>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</si>
  <si>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</si>
  <si>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</si>
  <si>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</si>
  <si>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</si>
  <si>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</si>
  <si>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</si>
  <si>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</si>
  <si>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</si>
  <si>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</si>
  <si>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</si>
  <si>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</si>
  <si>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</si>
  <si>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</si>
  <si>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</si>
  <si>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</si>
  <si>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</si>
  <si>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</si>
  <si>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</si>
  <si>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</si>
  <si>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</si>
  <si>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</si>
  <si>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</si>
  <si>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</si>
  <si>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</si>
  <si>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</si>
  <si>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</si>
  <si>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</si>
  <si>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</si>
  <si>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</si>
  <si>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</si>
  <si>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</si>
  <si>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</si>
  <si>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</si>
  <si>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</si>
  <si>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</si>
  <si>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</si>
  <si>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</si>
  <si>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</si>
  <si>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</si>
  <si>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</si>
  <si>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</si>
  <si>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</si>
  <si>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</si>
  <si>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</si>
  <si>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</si>
  <si>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</si>
  <si>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</si>
  <si>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</si>
  <si>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</si>
  <si>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</si>
  <si>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</si>
  <si>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</si>
  <si>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</si>
  <si>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</si>
  <si>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</si>
  <si>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</si>
  <si>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</si>
  <si>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</si>
  <si>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</si>
  <si>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</si>
  <si>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</si>
  <si>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</si>
  <si>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</si>
  <si>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</si>
  <si>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</si>
  <si>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</si>
  <si>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</si>
  <si>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</si>
  <si>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</si>
  <si>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</si>
  <si>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</si>
  <si>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</si>
  <si>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</si>
  <si>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</si>
  <si>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</si>
  <si>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</si>
  <si>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</si>
  <si>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</si>
  <si>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</si>
  <si>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</si>
  <si>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</si>
  <si>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</si>
  <si>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</si>
  <si>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</si>
  <si>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</si>
  <si>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</si>
  <si>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</si>
  <si>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</si>
  <si>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</si>
  <si>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</si>
  <si>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</si>
  <si>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</si>
  <si>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</si>
  <si>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</si>
  <si>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</si>
  <si>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</si>
  <si>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</si>
  <si>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</si>
  <si>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</si>
  <si>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</si>
  <si>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</si>
  <si>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</si>
  <si>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</si>
  <si>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</si>
  <si>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</si>
  <si>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</si>
  <si>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</si>
  <si>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</si>
  <si>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</si>
  <si>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</si>
  <si>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</si>
  <si>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</si>
  <si>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</si>
  <si>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</si>
  <si>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</si>
  <si>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</si>
  <si>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</si>
  <si>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</si>
  <si>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</si>
  <si>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</si>
  <si>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</si>
  <si>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</si>
  <si>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</si>
  <si>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</si>
  <si>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</si>
  <si>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</si>
  <si>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</si>
  <si>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</si>
  <si>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</si>
  <si>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</si>
  <si>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</si>
  <si>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</si>
  <si>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</si>
  <si>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</si>
  <si>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</si>
  <si>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</si>
  <si>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</si>
  <si>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</si>
  <si>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</si>
  <si>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</si>
  <si>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</si>
  <si>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</si>
  <si>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</si>
  <si>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</si>
  <si>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</si>
  <si>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</si>
  <si>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</si>
  <si>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</si>
  <si>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</si>
  <si>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</si>
  <si>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</si>
  <si>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</si>
  <si>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</si>
  <si>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</si>
  <si>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</si>
  <si>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</si>
  <si>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</si>
  <si>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</si>
  <si>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</si>
  <si>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</si>
  <si>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</si>
  <si>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</si>
  <si>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</si>
  <si>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</si>
  <si>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</si>
  <si>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</si>
  <si>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</si>
  <si>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</si>
  <si>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</si>
  <si>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</si>
  <si>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</si>
  <si>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</si>
  <si>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</si>
  <si>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</si>
  <si>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</si>
  <si>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</si>
  <si>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</si>
  <si>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</si>
  <si>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</si>
  <si>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</si>
  <si>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</si>
  <si>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</si>
  <si>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</si>
  <si>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</si>
  <si>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</si>
  <si>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</si>
  <si>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</si>
  <si>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</si>
  <si>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</si>
  <si>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</si>
  <si>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</si>
  <si>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</si>
  <si>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</si>
  <si>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</si>
  <si>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</si>
  <si>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</si>
  <si>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</si>
  <si>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</si>
  <si>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</si>
  <si>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</si>
  <si>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</si>
  <si>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</si>
  <si>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</si>
  <si>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</si>
  <si>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</si>
  <si>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</si>
  <si>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</si>
  <si>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</si>
  <si>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</si>
  <si>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</si>
  <si>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</si>
  <si>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</si>
  <si>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</si>
  <si>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</si>
  <si>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</si>
  <si>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</si>
  <si>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</si>
  <si>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</si>
  <si>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</si>
  <si>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</si>
  <si>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</si>
  <si>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</si>
  <si>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</si>
  <si>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</si>
  <si>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</si>
  <si>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</si>
  <si>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</si>
  <si>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</si>
  <si>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</si>
  <si>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</si>
  <si>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</si>
  <si>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</si>
  <si>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</si>
  <si>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</si>
  <si>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</si>
  <si>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</si>
  <si>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</si>
  <si>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</si>
  <si>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</si>
  <si>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</si>
  <si>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</si>
  <si>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</si>
  <si>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</si>
  <si>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</si>
  <si>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</si>
  <si>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</si>
  <si>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</si>
  <si>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</si>
  <si>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</si>
  <si>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</si>
  <si>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</si>
  <si>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</si>
  <si>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</si>
  <si>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</si>
  <si>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</si>
  <si>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</si>
  <si>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</si>
  <si>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</si>
  <si>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</si>
  <si>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</si>
  <si>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</si>
  <si>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</si>
  <si>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</si>
  <si>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</si>
  <si>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</si>
  <si>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</si>
  <si>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</si>
  <si>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</si>
  <si>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</si>
  <si>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</si>
  <si>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</si>
  <si>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</si>
  <si>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</si>
  <si>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</si>
  <si>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</si>
  <si>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</si>
  <si>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</si>
  <si>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</si>
  <si>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</si>
  <si>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</si>
  <si>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</si>
  <si>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</si>
  <si>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</si>
  <si>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</si>
  <si>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</si>
  <si>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</si>
  <si>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</si>
  <si>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</si>
  <si>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</si>
  <si>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</si>
  <si>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</si>
  <si>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</si>
  <si>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</si>
  <si>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</si>
  <si>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</si>
  <si>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</si>
  <si>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</si>
  <si>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</si>
  <si>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</si>
  <si>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</si>
  <si>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</si>
  <si>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</si>
  <si>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</si>
  <si>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</si>
  <si>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</si>
  <si>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</si>
  <si>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</si>
  <si>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</si>
  <si>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</si>
  <si>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</si>
  <si>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</si>
  <si>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</si>
  <si>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</si>
  <si>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</si>
  <si>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</si>
  <si>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</si>
  <si>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</si>
  <si>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</si>
  <si>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</si>
  <si>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</si>
  <si>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</si>
  <si>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</si>
  <si>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</si>
  <si>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</si>
  <si>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</si>
  <si>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</si>
  <si>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</si>
  <si>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</si>
  <si>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</si>
  <si>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</si>
  <si>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</si>
  <si>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</si>
  <si>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</si>
  <si>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</si>
  <si>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</si>
  <si>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</si>
  <si>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</si>
  <si>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</si>
  <si>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</si>
  <si>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</si>
  <si>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</si>
  <si>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</si>
  <si>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</si>
  <si>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</si>
  <si>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</si>
  <si>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</si>
  <si>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</si>
  <si>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</si>
  <si>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</si>
  <si>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</si>
  <si>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</si>
  <si>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</si>
  <si>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</si>
  <si>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</si>
  <si>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</si>
  <si>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</si>
  <si>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</si>
  <si>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</si>
  <si>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</si>
  <si>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</si>
  <si>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</si>
  <si>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</si>
  <si>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</si>
  <si>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</si>
  <si>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</si>
  <si>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</si>
  <si>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</si>
  <si>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</si>
  <si>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</si>
  <si>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</si>
  <si>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</si>
  <si>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</si>
  <si>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</si>
  <si>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</si>
  <si>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</si>
  <si>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</si>
  <si>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</si>
  <si>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</si>
  <si>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</si>
  <si>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</si>
  <si>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</si>
  <si>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</si>
  <si>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</si>
  <si>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</si>
  <si>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</si>
  <si>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</si>
  <si>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</si>
  <si>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</si>
  <si>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</si>
  <si>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</si>
  <si>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</si>
  <si>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</si>
  <si>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</si>
  <si>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</si>
  <si>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</si>
  <si>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</si>
  <si>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</si>
  <si>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</si>
  <si>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</si>
  <si>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</si>
  <si>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</si>
  <si>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</si>
  <si>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</si>
  <si>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</si>
  <si>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</si>
  <si>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</si>
  <si>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</si>
  <si>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</si>
  <si>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</si>
  <si>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</si>
  <si>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</si>
  <si>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</si>
  <si>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</si>
  <si>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</si>
  <si>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</si>
  <si>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</si>
  <si>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</si>
  <si>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</si>
  <si>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</si>
  <si>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</si>
  <si>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</si>
  <si>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</si>
  <si>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</si>
  <si>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</si>
  <si>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</si>
  <si>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</si>
  <si>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</si>
  <si>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</si>
  <si>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</si>
  <si>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</si>
  <si>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</si>
  <si>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</si>
  <si>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</si>
  <si>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</si>
  <si>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</si>
  <si>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</si>
  <si>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</si>
  <si>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</si>
  <si>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</si>
  <si>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</si>
  <si>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</si>
  <si>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</si>
  <si>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</si>
  <si>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</si>
  <si>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</si>
  <si>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</si>
  <si>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</si>
  <si>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</si>
  <si>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</si>
  <si>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</si>
  <si>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</si>
  <si>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</si>
  <si>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</si>
  <si>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</si>
  <si>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</si>
  <si>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</si>
  <si>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</si>
  <si>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</si>
  <si>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</si>
  <si>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</si>
  <si>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</si>
  <si>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</si>
  <si>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</si>
  <si>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</si>
  <si>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</si>
  <si>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</si>
  <si>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</si>
  <si>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</si>
  <si>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</si>
  <si>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</si>
  <si>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</si>
  <si>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</si>
  <si>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</si>
  <si>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</si>
  <si>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</si>
  <si>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</si>
  <si>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</si>
  <si>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</si>
  <si>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</si>
  <si>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</si>
  <si>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</si>
  <si>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</si>
  <si>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</si>
  <si>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</si>
  <si>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</si>
  <si>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</si>
  <si>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</si>
  <si>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</si>
  <si>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</si>
  <si>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</si>
  <si>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</si>
  <si>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</si>
  <si>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</si>
  <si>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</si>
  <si>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</si>
  <si>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</si>
  <si>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</si>
  <si>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</si>
  <si>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</si>
  <si>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</si>
  <si>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</si>
  <si>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</si>
  <si>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</si>
  <si>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</si>
  <si>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</si>
  <si>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</si>
  <si>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</si>
  <si>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</si>
  <si>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</si>
  <si>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</si>
  <si>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</si>
  <si>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</si>
  <si>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</si>
  <si>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</si>
  <si>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</si>
  <si>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</si>
  <si>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</si>
  <si>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</si>
  <si>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</si>
  <si>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</si>
  <si>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</si>
  <si>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</si>
  <si>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</si>
  <si>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</si>
  <si>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</si>
  <si>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</si>
  <si>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</si>
  <si>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</si>
  <si>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</si>
  <si>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</si>
  <si>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</si>
  <si>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</si>
  <si>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</si>
  <si>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</si>
  <si>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</si>
  <si>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</si>
  <si>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</si>
  <si>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</si>
  <si>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</si>
  <si>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</si>
  <si>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</si>
  <si>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</si>
  <si>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</si>
  <si>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</si>
  <si>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</si>
  <si>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</si>
  <si>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</si>
  <si>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</si>
  <si>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</si>
  <si>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</si>
  <si>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</si>
  <si>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</si>
  <si>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</si>
  <si>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</si>
  <si>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</si>
  <si>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</si>
  <si>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</si>
  <si>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</si>
  <si>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</si>
  <si>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</si>
  <si>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</si>
  <si>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</si>
  <si>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</si>
  <si>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</si>
  <si>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</si>
  <si>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</si>
  <si>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</si>
  <si>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</si>
  <si>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</si>
  <si>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</si>
  <si>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</si>
  <si>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</si>
  <si>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</si>
  <si>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</si>
  <si>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</si>
  <si>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</si>
  <si>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</si>
  <si>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</si>
  <si>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</si>
  <si>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</si>
  <si>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</si>
  <si>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</si>
  <si>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</si>
  <si>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</si>
  <si>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</si>
  <si>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</si>
  <si>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</si>
  <si>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</si>
  <si>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</si>
  <si>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</si>
  <si>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</si>
  <si>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</si>
  <si>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</si>
  <si>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</si>
  <si>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</si>
  <si>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</si>
  <si>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</si>
  <si>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</si>
  <si>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</si>
  <si>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</si>
  <si>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</si>
  <si>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</si>
  <si>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</si>
  <si>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</si>
  <si>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</si>
  <si>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</si>
  <si>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</si>
  <si>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</si>
  <si>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</si>
  <si>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</si>
  <si>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</si>
  <si>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</si>
  <si>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</si>
  <si>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</si>
  <si>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</si>
  <si>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</si>
  <si>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</si>
  <si>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</si>
  <si>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</si>
  <si>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</si>
  <si>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</si>
  <si>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</si>
  <si>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</si>
  <si>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</si>
  <si>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</si>
  <si>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</si>
  <si>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</si>
  <si>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</si>
  <si>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</si>
  <si>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</si>
  <si>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</si>
  <si>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</si>
  <si>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</si>
  <si>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</si>
  <si>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</si>
  <si>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</si>
  <si>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</si>
  <si>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</si>
  <si>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</si>
  <si>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</si>
  <si>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</si>
  <si>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</si>
  <si>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</si>
  <si>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</si>
  <si>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</si>
  <si>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</si>
  <si>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</si>
  <si>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</si>
  <si>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</si>
  <si>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</si>
  <si>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</si>
  <si>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</si>
  <si>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</si>
  <si>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</si>
  <si>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</si>
  <si>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</si>
  <si>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</si>
  <si>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</si>
  <si>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</si>
  <si>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</si>
  <si>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</si>
  <si>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</si>
  <si>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</si>
  <si>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</si>
  <si>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</si>
  <si>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</si>
  <si>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</si>
  <si>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</si>
  <si>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</si>
  <si>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</si>
  <si>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</si>
  <si>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</si>
  <si>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</si>
  <si>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</si>
  <si>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</si>
  <si>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</si>
  <si>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</si>
  <si>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</si>
  <si>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</si>
  <si>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</si>
  <si>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</si>
  <si>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</si>
  <si>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</si>
  <si>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</si>
  <si>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</si>
  <si>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</si>
  <si>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</si>
  <si>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</si>
  <si>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</si>
  <si>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</si>
  <si>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</si>
  <si>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</si>
  <si>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</si>
  <si>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</si>
  <si>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</si>
  <si>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</si>
  <si>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</si>
  <si>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</si>
  <si>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</si>
  <si>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</si>
  <si>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</si>
  <si>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</si>
  <si>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</si>
  <si>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</si>
  <si>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</si>
  <si>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</si>
  <si>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</si>
  <si>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</si>
  <si>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</si>
  <si>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</si>
  <si>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</si>
  <si>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</si>
  <si>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</si>
  <si>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</si>
  <si>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</si>
  <si>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</si>
  <si>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</si>
  <si>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</si>
  <si>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</si>
  <si>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</si>
  <si>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</si>
  <si>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</si>
  <si>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</si>
  <si>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</si>
  <si>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</si>
  <si>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</si>
  <si>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</si>
  <si>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</si>
  <si>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</si>
  <si>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</si>
  <si>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</si>
  <si>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</si>
  <si>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</si>
  <si>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</si>
  <si>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</si>
  <si>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</si>
  <si>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</si>
  <si>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</si>
  <si>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</si>
  <si>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</si>
  <si>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</si>
  <si>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</si>
  <si>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</si>
  <si>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</si>
  <si>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</si>
  <si>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</si>
  <si>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</si>
  <si>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</si>
  <si>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</si>
  <si>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</si>
  <si>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</si>
  <si>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</si>
  <si>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</si>
  <si>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</si>
  <si>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</si>
  <si>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</si>
  <si>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</si>
  <si>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</si>
  <si>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</si>
  <si>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</si>
  <si>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</si>
  <si>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</si>
  <si>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</si>
  <si>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</si>
  <si>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</si>
  <si>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</si>
  <si>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</si>
  <si>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</si>
  <si>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</si>
  <si>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</si>
  <si>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</si>
  <si>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</si>
  <si>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</si>
  <si>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</si>
  <si>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</si>
  <si>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</si>
  <si>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</si>
  <si>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</si>
  <si>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</si>
  <si>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</si>
  <si>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</si>
  <si>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</si>
  <si>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</si>
  <si>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</si>
  <si>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</si>
  <si>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</si>
  <si>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</si>
  <si>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</si>
  <si>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</si>
  <si>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</si>
  <si>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</si>
  <si>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</si>
  <si>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</si>
  <si>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</si>
  <si>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</si>
  <si>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</si>
  <si>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</si>
  <si>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</si>
  <si>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</si>
  <si>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</si>
  <si>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</si>
  <si>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</si>
  <si>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</si>
  <si>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</si>
  <si>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</si>
  <si>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</si>
  <si>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</si>
  <si>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</si>
  <si>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</si>
  <si>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</si>
  <si>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</si>
  <si>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</si>
  <si>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</si>
  <si>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</si>
  <si>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</si>
  <si>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</si>
  <si>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</si>
  <si>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</si>
  <si>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</si>
  <si>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</si>
  <si>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</si>
  <si>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</si>
  <si>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</si>
  <si>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</si>
  <si>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</si>
  <si>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</si>
  <si>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</si>
  <si>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</si>
  <si>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</si>
  <si>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</si>
  <si>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</si>
  <si>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</si>
  <si>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</si>
  <si>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</si>
  <si>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</si>
  <si>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</si>
  <si>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</si>
  <si>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</si>
  <si>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</si>
  <si>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</si>
  <si>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</si>
  <si>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</si>
  <si>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</si>
  <si>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</si>
  <si>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</si>
  <si>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</si>
  <si>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</si>
  <si>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</si>
  <si>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</si>
  <si>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</si>
  <si>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</si>
  <si>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</si>
  <si>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</si>
  <si>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</si>
  <si>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</si>
  <si>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</si>
  <si>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</si>
  <si>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</si>
  <si>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</si>
  <si>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</si>
  <si>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</si>
  <si>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</si>
  <si>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</si>
  <si>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</si>
  <si>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</si>
  <si>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</si>
  <si>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</si>
  <si>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</si>
  <si>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</si>
  <si>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</si>
  <si>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</si>
  <si>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</si>
  <si>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</si>
  <si>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</si>
  <si>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</si>
  <si>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</si>
  <si>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</si>
  <si>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</si>
  <si>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</si>
  <si>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</si>
  <si>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</si>
  <si>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</si>
  <si>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</si>
  <si>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</si>
  <si>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</si>
  <si>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</si>
  <si>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</si>
  <si>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</si>
  <si>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</si>
  <si>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</si>
  <si>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</si>
  <si>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</si>
  <si>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</si>
  <si>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</si>
  <si>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</si>
  <si>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</si>
  <si>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</si>
  <si>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</si>
  <si>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</si>
  <si>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</si>
  <si>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</si>
  <si>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</si>
  <si>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</si>
  <si>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</si>
  <si>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</si>
  <si>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</si>
  <si>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</si>
  <si>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</si>
  <si>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</si>
  <si>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</si>
  <si>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</si>
  <si>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</si>
  <si>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</si>
  <si>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</si>
  <si>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</si>
  <si>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</si>
  <si>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</si>
  <si>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</si>
  <si>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</si>
  <si>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</si>
  <si>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</si>
  <si>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</si>
  <si>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</si>
  <si>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</si>
  <si>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</si>
  <si>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</si>
  <si>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</si>
  <si>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</si>
  <si>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</si>
  <si>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</si>
  <si>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</si>
  <si>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</si>
  <si>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</si>
  <si>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</si>
  <si>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</si>
  <si>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</si>
  <si>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</si>
  <si>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</si>
  <si>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</si>
  <si>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</si>
  <si>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</si>
  <si>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</si>
  <si>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</si>
  <si>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</si>
  <si>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</si>
  <si>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</si>
  <si>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</si>
  <si>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</si>
  <si>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</si>
  <si>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</si>
  <si>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</si>
  <si>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</si>
  <si>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</si>
  <si>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</si>
  <si>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</si>
  <si>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</si>
  <si>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</si>
  <si>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</si>
  <si>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</si>
  <si>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</si>
  <si>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</si>
  <si>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</si>
  <si>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</si>
  <si>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</si>
  <si>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</si>
  <si>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</si>
  <si>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</si>
  <si>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</si>
  <si>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</si>
  <si>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</si>
  <si>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</si>
  <si>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</si>
  <si>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</si>
  <si>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</si>
  <si>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</si>
  <si>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</si>
  <si>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</si>
  <si>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</si>
  <si>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</si>
  <si>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</si>
  <si>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</si>
  <si>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</si>
  <si>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</si>
  <si>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</si>
  <si>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</si>
  <si>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</si>
  <si>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</si>
  <si>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</si>
  <si>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</si>
  <si>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</si>
  <si>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</si>
  <si>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</si>
  <si>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</si>
  <si>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</si>
  <si>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</si>
  <si>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</si>
  <si>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</si>
  <si>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</si>
  <si>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</si>
  <si>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</si>
  <si>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</si>
  <si>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</si>
  <si>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</si>
  <si>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</si>
  <si>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</si>
  <si>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</si>
  <si>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</si>
  <si>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</si>
  <si>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</si>
  <si>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</si>
  <si>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</si>
  <si>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</si>
  <si>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</si>
  <si>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</si>
  <si>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</si>
  <si>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</si>
  <si>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</si>
  <si>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</si>
  <si>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</si>
  <si>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</si>
  <si>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</si>
  <si>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</si>
  <si>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</si>
  <si>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</si>
  <si>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</si>
  <si>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</si>
  <si>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</si>
  <si>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</si>
  <si>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</si>
  <si>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</si>
  <si>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</si>
  <si>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</si>
  <si>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</si>
  <si>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</si>
  <si>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</si>
  <si>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</si>
  <si>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</si>
  <si>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</si>
  <si>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</si>
  <si>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</si>
  <si>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</si>
  <si>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</si>
  <si>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</si>
  <si>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</si>
  <si>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</si>
  <si>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</si>
  <si>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</si>
  <si>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</si>
  <si>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</si>
  <si>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</si>
  <si>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</si>
  <si>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</si>
  <si>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</si>
  <si>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</si>
  <si>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</si>
  <si>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</si>
  <si>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</si>
  <si>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</si>
  <si>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</si>
  <si>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</si>
  <si>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</si>
  <si>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</si>
  <si>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</si>
  <si>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</si>
  <si>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</si>
  <si>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</si>
  <si>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</si>
  <si>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</si>
  <si>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</si>
  <si>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</si>
  <si>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</si>
  <si>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</si>
  <si>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</si>
  <si>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</si>
  <si>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</si>
  <si>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</si>
  <si>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</si>
  <si>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</si>
  <si>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</si>
  <si>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</si>
  <si>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</si>
  <si>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</si>
  <si>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</si>
  <si>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</si>
  <si>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</si>
  <si>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</si>
  <si>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</si>
  <si>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</si>
  <si>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</si>
  <si>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</si>
  <si>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</si>
  <si>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</si>
  <si>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</si>
  <si>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</si>
  <si>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</si>
  <si>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</si>
  <si>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</si>
  <si>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</si>
  <si>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</si>
  <si>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</si>
  <si>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</si>
  <si>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</si>
  <si>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</si>
  <si>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</si>
  <si>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</si>
  <si>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</si>
  <si>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</si>
  <si>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</si>
  <si>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</si>
  <si>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</si>
  <si>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</si>
  <si>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</si>
  <si>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</si>
  <si>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</si>
  <si>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</si>
  <si>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</si>
  <si>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</si>
  <si>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</si>
  <si>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</si>
  <si>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</si>
  <si>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</si>
  <si>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</si>
  <si>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</si>
  <si>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</si>
  <si>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</si>
  <si>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</si>
  <si>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</si>
  <si>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</si>
  <si>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</si>
  <si>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</si>
  <si>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</si>
  <si>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</si>
  <si>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</si>
  <si>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</si>
  <si>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</si>
  <si>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</si>
  <si>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</si>
  <si>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</si>
  <si>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</si>
  <si>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</si>
  <si>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</si>
  <si>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</si>
  <si>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</si>
  <si>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</si>
  <si>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</si>
  <si>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</si>
  <si>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</si>
  <si>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</si>
  <si>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</si>
  <si>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</si>
  <si>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</si>
  <si>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</si>
  <si>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</si>
  <si>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</si>
  <si>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</si>
  <si>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</si>
  <si>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</si>
  <si>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</si>
  <si>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</si>
  <si>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</si>
  <si>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</si>
  <si>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</si>
  <si>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</si>
  <si>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</si>
  <si>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</si>
  <si>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</si>
  <si>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</si>
  <si>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</si>
  <si>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</si>
  <si>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</si>
  <si>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</si>
  <si>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</si>
  <si>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</si>
  <si>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</si>
  <si>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</si>
  <si>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</si>
  <si>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</si>
  <si>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</si>
  <si>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</si>
  <si>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</si>
  <si>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</si>
  <si>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</si>
  <si>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</si>
  <si>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</si>
  <si>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</si>
  <si>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</si>
  <si>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</si>
  <si>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</si>
  <si>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</si>
  <si>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</si>
  <si>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</si>
  <si>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</si>
  <si>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</si>
  <si>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</si>
  <si>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</si>
  <si>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</si>
  <si>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</si>
  <si>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</si>
  <si>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</si>
  <si>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</si>
  <si>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</si>
  <si>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</si>
  <si>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</si>
  <si>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</si>
  <si>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</si>
  <si>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</si>
  <si>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</si>
  <si>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</si>
  <si>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</si>
  <si>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</si>
  <si>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</si>
  <si>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</si>
  <si>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</si>
  <si>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</si>
  <si>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</si>
  <si>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</si>
  <si>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</si>
  <si>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</si>
  <si>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</si>
  <si>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</si>
  <si>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</si>
  <si>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</si>
  <si>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</si>
  <si>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</si>
  <si>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</si>
  <si>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</si>
  <si>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</si>
  <si>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</si>
  <si>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</si>
  <si>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</si>
  <si>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</si>
  <si>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</si>
  <si>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</si>
  <si>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</si>
  <si>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</si>
  <si>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</si>
  <si>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</si>
  <si>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</si>
  <si>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</si>
  <si>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</si>
  <si>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</si>
  <si>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</si>
  <si>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</si>
  <si>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</si>
  <si>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</si>
  <si>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</si>
  <si>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</si>
  <si>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</si>
  <si>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</si>
  <si>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</si>
  <si>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</si>
  <si>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</si>
  <si>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</si>
  <si>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</si>
  <si>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</si>
  <si>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</si>
  <si>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</si>
  <si>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</si>
  <si>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</si>
  <si>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</si>
  <si>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</si>
  <si>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</si>
  <si>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</si>
  <si>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</si>
  <si>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</si>
  <si>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</si>
  <si>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</si>
  <si>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</si>
  <si>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</si>
  <si>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</si>
  <si>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</si>
  <si>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</si>
  <si>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</si>
  <si>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</si>
  <si>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</si>
  <si>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</si>
  <si>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</si>
  <si>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</si>
  <si>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</si>
  <si>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</si>
  <si>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</si>
  <si>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</si>
  <si>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</si>
  <si>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</si>
  <si>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</si>
  <si>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</si>
  <si>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</si>
  <si>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</si>
  <si>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</si>
  <si>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</si>
  <si>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</si>
  <si>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</si>
  <si>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</si>
  <si>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</si>
  <si>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</si>
  <si>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</si>
  <si>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</si>
  <si>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</si>
  <si>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</si>
  <si>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</si>
  <si>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</si>
  <si>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</si>
  <si>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</si>
  <si>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</si>
  <si>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</si>
  <si>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</si>
  <si>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</si>
  <si>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</si>
  <si>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</si>
  <si>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</si>
  <si>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</si>
  <si>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</si>
  <si>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</si>
  <si>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</si>
  <si>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</si>
  <si>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</si>
  <si>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</si>
  <si>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</si>
  <si>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</si>
  <si>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</si>
  <si>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</si>
  <si>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</si>
  <si>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</si>
  <si>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</si>
  <si>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</si>
  <si>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</si>
  <si>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</si>
  <si>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</si>
  <si>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</si>
  <si>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</si>
  <si>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</si>
  <si>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</si>
  <si>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</si>
  <si>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</si>
  <si>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</si>
  <si>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</si>
  <si>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</si>
  <si>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</si>
  <si>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</si>
  <si>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</si>
  <si>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</si>
  <si>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</si>
  <si>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</si>
  <si>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</si>
  <si>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</si>
  <si>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</si>
  <si>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</si>
  <si>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</si>
  <si>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</si>
  <si>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</si>
  <si>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</si>
  <si>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</si>
  <si>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</si>
  <si>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</si>
  <si>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</si>
  <si>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</si>
  <si>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</si>
  <si>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</si>
  <si>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</si>
  <si>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</si>
  <si>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</si>
  <si>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</si>
  <si>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</si>
  <si>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</si>
  <si>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</si>
  <si>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</si>
  <si>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</si>
  <si>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</si>
  <si>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</si>
  <si>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</si>
  <si>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</si>
  <si>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</si>
  <si>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</si>
  <si>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</si>
  <si>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</si>
  <si>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</si>
  <si>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</si>
  <si>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</si>
  <si>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</si>
  <si>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</si>
  <si>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</si>
  <si>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</si>
  <si>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</si>
  <si>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</si>
  <si>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</si>
  <si>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</si>
  <si>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</si>
  <si>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</si>
  <si>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</si>
  <si>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</si>
  <si>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</si>
  <si>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</si>
  <si>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</si>
  <si>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</si>
  <si>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</si>
  <si>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</si>
  <si>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</si>
  <si>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</si>
  <si>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</si>
  <si>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</si>
  <si>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</si>
  <si>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</si>
  <si>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</si>
  <si>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</si>
  <si>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</si>
  <si>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</si>
  <si>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</si>
  <si>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</si>
  <si>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</si>
  <si>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</si>
  <si>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</si>
  <si>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</si>
  <si>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</si>
  <si>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</si>
  <si>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</si>
  <si>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</si>
  <si>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</si>
  <si>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</si>
  <si>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</si>
  <si>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</si>
  <si>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</si>
  <si>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</si>
  <si>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</si>
  <si>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</si>
  <si>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</si>
  <si>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</si>
  <si>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</si>
  <si>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</si>
  <si>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</si>
  <si>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</si>
  <si>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</si>
  <si>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</si>
  <si>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</si>
  <si>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</si>
  <si>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</si>
  <si>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</si>
  <si>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</si>
  <si>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</si>
  <si>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</si>
  <si>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</si>
  <si>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</si>
  <si>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</si>
  <si>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</si>
  <si>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</si>
  <si>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</si>
  <si>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</si>
  <si>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</si>
  <si>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</si>
  <si>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</si>
  <si>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</si>
  <si>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</si>
  <si>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</si>
  <si>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</si>
  <si>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</si>
  <si>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</si>
  <si>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</si>
  <si>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</si>
  <si>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</si>
  <si>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</si>
  <si>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</si>
  <si>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</si>
  <si>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</si>
  <si>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</si>
  <si>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</si>
  <si>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</si>
  <si>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</si>
  <si>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</si>
  <si>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</si>
  <si>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</si>
  <si>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</si>
  <si>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</si>
  <si>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</si>
  <si>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</si>
  <si>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</si>
  <si>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</si>
  <si>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</si>
  <si>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</si>
  <si>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</si>
  <si>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</si>
  <si>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</si>
  <si>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</si>
  <si>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</si>
  <si>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</si>
  <si>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</si>
  <si>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</si>
  <si>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</si>
  <si>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</si>
  <si>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</si>
  <si>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</si>
  <si>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</si>
  <si>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</si>
  <si>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</si>
  <si>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</si>
  <si>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</si>
  <si>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</si>
  <si>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</si>
  <si>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</si>
  <si>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</si>
  <si>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</si>
  <si>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</si>
  <si>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</si>
  <si>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</si>
  <si>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</si>
  <si>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</si>
  <si>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</si>
  <si>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</si>
  <si>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</si>
  <si>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</si>
  <si>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</si>
  <si>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</si>
  <si>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</si>
  <si>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</si>
  <si>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</si>
  <si>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</si>
  <si>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</si>
  <si>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</si>
  <si>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</si>
  <si>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</si>
  <si>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</si>
  <si>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</si>
  <si>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</si>
  <si>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</si>
  <si>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</si>
  <si>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</si>
  <si>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</si>
  <si>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</si>
  <si>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</si>
  <si>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</si>
  <si>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</si>
  <si>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</si>
  <si>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</si>
  <si>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</si>
  <si>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</si>
  <si>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</si>
  <si>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</si>
  <si>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</si>
  <si>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</si>
  <si>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</si>
  <si>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</si>
  <si>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</si>
  <si>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</si>
  <si>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</si>
  <si>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</si>
  <si>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</si>
  <si>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</si>
  <si>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</si>
  <si>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</si>
  <si>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</si>
  <si>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</si>
  <si>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</si>
  <si>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</si>
  <si>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</si>
  <si>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</si>
  <si>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</si>
  <si>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</si>
  <si>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</si>
  <si>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</si>
  <si>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</si>
  <si>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</si>
  <si>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</si>
  <si>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</si>
  <si>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</si>
  <si>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</si>
  <si>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</si>
  <si>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</si>
  <si>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</si>
  <si>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</si>
  <si>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</si>
  <si>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</si>
  <si>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</si>
  <si>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</si>
  <si>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</si>
  <si>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</si>
  <si>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</si>
  <si>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</si>
  <si>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</si>
  <si>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</si>
  <si>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</si>
  <si>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</si>
  <si>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</si>
  <si>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</si>
  <si>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</si>
  <si>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</si>
  <si>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</si>
  <si>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</si>
  <si>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</si>
  <si>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</si>
  <si>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</si>
  <si>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</si>
  <si>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</si>
  <si>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</si>
  <si>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</si>
  <si>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</si>
  <si>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</si>
  <si>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</si>
  <si>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</si>
  <si>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</si>
  <si>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</si>
  <si>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</si>
  <si>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</si>
  <si>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</si>
  <si>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</si>
  <si>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</si>
  <si>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</si>
  <si>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</si>
  <si>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</si>
  <si>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</si>
  <si>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</si>
  <si>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</si>
  <si>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</si>
  <si>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</si>
  <si>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</si>
  <si>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</si>
  <si>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</si>
  <si>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</si>
  <si>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</si>
  <si>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</si>
  <si>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</si>
  <si>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</si>
  <si>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</si>
  <si>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</si>
  <si>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</si>
  <si>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</si>
  <si>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</si>
  <si>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</si>
  <si>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</si>
  <si>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</si>
  <si>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</si>
  <si>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</si>
  <si>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</si>
  <si>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</si>
  <si>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</si>
  <si>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</si>
  <si>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</si>
  <si>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</si>
  <si>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</si>
  <si>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</si>
  <si>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</si>
  <si>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</si>
  <si>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</si>
  <si>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</si>
  <si>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</si>
  <si>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</si>
  <si>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</si>
  <si>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</si>
  <si>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</si>
  <si>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</si>
  <si>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</si>
  <si>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</si>
  <si>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</si>
  <si>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</si>
  <si>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</si>
  <si>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</si>
  <si>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</si>
  <si>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</si>
  <si>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</si>
  <si>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</si>
  <si>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</si>
  <si>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</si>
  <si>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</si>
  <si>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</si>
  <si>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</si>
  <si>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</si>
  <si>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</si>
  <si>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</si>
  <si>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</si>
  <si>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</si>
  <si>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</si>
  <si>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</si>
  <si>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</si>
  <si>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</si>
  <si>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</si>
  <si>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</si>
  <si>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</si>
  <si>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</si>
  <si>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</si>
  <si>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</si>
  <si>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</si>
  <si>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</si>
  <si>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</si>
  <si>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</si>
  <si>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</si>
  <si>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</si>
  <si>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</si>
  <si>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</si>
  <si>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</si>
  <si>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</si>
  <si>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</si>
  <si>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</si>
  <si>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</si>
  <si>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</si>
  <si>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</si>
  <si>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</si>
  <si>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</si>
  <si>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</si>
  <si>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</si>
  <si>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</si>
  <si>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</si>
  <si>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</si>
  <si>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</si>
  <si>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</si>
  <si>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</si>
  <si>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</si>
  <si>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</si>
  <si>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</si>
  <si>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</si>
  <si>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</si>
  <si>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</si>
  <si>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</si>
  <si>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</si>
  <si>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</si>
  <si>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</si>
  <si>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</si>
  <si>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</si>
  <si>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</si>
  <si>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</si>
  <si>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</si>
  <si>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</si>
  <si>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</si>
  <si>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</si>
  <si>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</si>
  <si>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</si>
  <si>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</si>
  <si>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</si>
  <si>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</si>
  <si>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</si>
  <si>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</si>
  <si>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</si>
  <si>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</si>
  <si>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</si>
  <si>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</si>
  <si>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</si>
  <si>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</si>
  <si>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</si>
  <si>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</si>
  <si>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</si>
  <si>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</si>
  <si>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</si>
  <si>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</si>
  <si>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</si>
  <si>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</si>
  <si>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</si>
  <si>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</si>
  <si>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</si>
  <si>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</si>
  <si>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</si>
  <si>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</si>
  <si>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</si>
  <si>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</si>
  <si>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</si>
  <si>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</si>
  <si>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</si>
  <si>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</si>
  <si>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</si>
  <si>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</si>
  <si>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</si>
  <si>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</si>
  <si>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</si>
  <si>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</si>
  <si>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</si>
  <si>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</si>
  <si>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</si>
  <si>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</si>
  <si>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</si>
  <si>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</si>
  <si>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</si>
  <si>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</si>
  <si>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</si>
  <si>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</si>
  <si>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</si>
  <si>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</si>
  <si>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</si>
  <si>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</si>
  <si>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</si>
  <si>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</si>
  <si>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</si>
  <si>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</si>
  <si>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</si>
  <si>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</si>
  <si>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</si>
  <si>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</si>
  <si>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</si>
  <si>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</si>
  <si>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</si>
  <si>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</si>
  <si>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</si>
  <si>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</si>
  <si>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</si>
  <si>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</si>
  <si>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</si>
  <si>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</si>
  <si>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</si>
  <si>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</si>
  <si>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</si>
  <si>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</si>
  <si>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</si>
  <si>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</si>
  <si>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</si>
  <si>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</si>
  <si>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</si>
  <si>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</si>
  <si>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</si>
  <si>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</si>
  <si>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</si>
  <si>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</si>
  <si>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</si>
  <si>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</si>
  <si>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</si>
  <si>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</si>
  <si>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</si>
  <si>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</si>
  <si>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</si>
  <si>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</si>
  <si>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</si>
  <si>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</si>
  <si>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</si>
  <si>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</si>
  <si>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</si>
  <si>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</si>
  <si>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</si>
  <si>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</si>
  <si>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</si>
  <si>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</si>
  <si>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</si>
  <si>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</si>
  <si>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</si>
  <si>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</si>
  <si>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</si>
  <si>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</si>
  <si>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</si>
  <si>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</si>
  <si>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</si>
  <si>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</si>
  <si>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</si>
  <si>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</si>
  <si>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</si>
  <si>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</si>
  <si>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</si>
  <si>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</si>
  <si>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</si>
  <si>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</si>
  <si>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</si>
  <si>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</si>
  <si>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</si>
  <si>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</si>
  <si>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</si>
  <si>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</si>
  <si>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</si>
  <si>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</si>
  <si>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</si>
  <si>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</si>
  <si>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</si>
  <si>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</si>
  <si>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</si>
  <si>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</si>
  <si>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</si>
  <si>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</si>
  <si>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</si>
  <si>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</si>
  <si>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</si>
  <si>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</si>
  <si>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</si>
  <si>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</si>
  <si>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</si>
  <si>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</si>
  <si>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</si>
  <si>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</si>
  <si>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</si>
  <si>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</si>
  <si>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</si>
  <si>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</si>
  <si>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</si>
  <si>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</si>
  <si>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</si>
  <si>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</si>
  <si>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</si>
  <si>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</si>
  <si>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</si>
  <si>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</si>
  <si>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</si>
  <si>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</si>
  <si>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</si>
  <si>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</si>
  <si>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</si>
  <si>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</si>
  <si>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</si>
  <si>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</si>
  <si>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</si>
  <si>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</si>
  <si>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</si>
  <si>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</si>
  <si>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</si>
  <si>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</si>
  <si>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</si>
  <si>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</si>
  <si>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</si>
  <si>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</si>
  <si>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</si>
  <si>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</si>
  <si>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</si>
  <si>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</si>
  <si>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</si>
  <si>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</si>
  <si>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</si>
  <si>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</si>
  <si>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</si>
  <si>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</si>
  <si>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</si>
  <si>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</si>
  <si>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</si>
  <si>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</si>
  <si>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</si>
  <si>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</si>
  <si>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</si>
  <si>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</si>
  <si>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</si>
  <si>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</si>
  <si>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</si>
  <si>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</si>
  <si>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</si>
  <si>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</si>
  <si>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</si>
  <si>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</si>
  <si>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</si>
  <si>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</si>
  <si>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</si>
  <si>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</si>
  <si>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</si>
  <si>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</si>
  <si>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</si>
  <si>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</si>
  <si>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</si>
  <si>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</si>
  <si>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</si>
  <si>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</si>
  <si>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</si>
  <si>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</si>
  <si>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</si>
  <si>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</si>
  <si>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</si>
  <si>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</si>
  <si>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</si>
  <si>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</si>
  <si>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</si>
  <si>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</si>
  <si>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</si>
  <si>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</si>
  <si>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</si>
  <si>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</si>
  <si>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</si>
  <si>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</si>
  <si>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</si>
  <si>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</si>
  <si>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</si>
  <si>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</si>
  <si>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</si>
  <si>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</si>
  <si>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</si>
  <si>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</si>
  <si>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</si>
  <si>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</si>
  <si>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</si>
  <si>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</si>
  <si>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</si>
  <si>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</si>
  <si>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</si>
  <si>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</si>
  <si>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</si>
  <si>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</si>
  <si>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</si>
  <si>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</si>
  <si>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</si>
  <si>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</si>
  <si>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</si>
  <si>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</si>
  <si>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</si>
  <si>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</si>
  <si>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</si>
  <si>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</si>
  <si>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</si>
  <si>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</si>
  <si>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</si>
  <si>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</si>
  <si>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</si>
  <si>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</si>
  <si>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</si>
  <si>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</si>
  <si>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</si>
  <si>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</si>
  <si>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</si>
  <si>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</si>
  <si>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</si>
  <si>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</si>
  <si>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</si>
  <si>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</si>
  <si>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</si>
  <si>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</si>
  <si>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</si>
  <si>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</si>
  <si>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</si>
  <si>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</si>
  <si>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</si>
  <si>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</si>
  <si>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</si>
  <si>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</si>
  <si>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</si>
  <si>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</si>
  <si>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</si>
  <si>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</si>
  <si>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</si>
  <si>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</si>
  <si>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</si>
  <si>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</si>
  <si>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</si>
  <si>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</si>
  <si>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</si>
  <si>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</si>
  <si>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</si>
  <si>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</si>
  <si>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</si>
  <si>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</si>
  <si>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</si>
  <si>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</si>
  <si>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</si>
  <si>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</si>
  <si>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</si>
  <si>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</si>
  <si>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</si>
  <si>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</si>
  <si>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</si>
  <si>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</si>
  <si>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</si>
  <si>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</si>
  <si>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</si>
  <si>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</si>
  <si>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</si>
  <si>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</si>
  <si>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</si>
  <si>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</si>
  <si>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</si>
  <si>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</si>
  <si>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</si>
  <si>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</si>
  <si>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</si>
  <si>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</si>
  <si>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</si>
  <si>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</si>
  <si>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</si>
  <si>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</si>
  <si>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</si>
  <si>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</si>
  <si>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</si>
  <si>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</si>
  <si>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</si>
  <si>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</si>
  <si>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</si>
  <si>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</si>
  <si>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</si>
  <si>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</si>
  <si>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</si>
  <si>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</si>
  <si>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</si>
  <si>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</si>
  <si>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</si>
  <si>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</si>
  <si>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</si>
  <si>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</si>
  <si>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</si>
  <si>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</si>
  <si>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</si>
  <si>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</si>
  <si>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</si>
  <si>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</si>
  <si>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</si>
  <si>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</si>
  <si>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</si>
  <si>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</si>
  <si>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</si>
  <si>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</si>
  <si>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</si>
  <si>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</si>
  <si>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</si>
  <si>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</si>
  <si>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</si>
  <si>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</si>
  <si>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</si>
  <si>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</si>
  <si>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</si>
  <si>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</si>
  <si>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</si>
  <si>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</si>
  <si>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</si>
  <si>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</si>
  <si>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</si>
  <si>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</si>
  <si>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</si>
  <si>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</si>
  <si>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</si>
  <si>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</si>
  <si>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</si>
  <si>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</si>
  <si>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</si>
  <si>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</si>
  <si>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</si>
  <si>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</si>
  <si>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</si>
  <si>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</si>
  <si>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</si>
  <si>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</si>
  <si>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</si>
  <si>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</si>
  <si>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</si>
  <si>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</si>
  <si>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</si>
  <si>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</si>
  <si>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</si>
  <si>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</si>
  <si>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</si>
  <si>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</si>
  <si>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</si>
  <si>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</si>
  <si>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</si>
  <si>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</si>
  <si>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</si>
  <si>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</si>
  <si>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</si>
  <si>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</si>
  <si>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</si>
  <si>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</si>
  <si>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</si>
  <si>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</si>
  <si>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</si>
  <si>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</si>
  <si>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</si>
  <si>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</si>
  <si>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</si>
  <si>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</si>
  <si>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</si>
  <si>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</si>
  <si>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</si>
  <si>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</si>
  <si>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</si>
  <si>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</si>
  <si>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</si>
  <si>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</si>
  <si>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</si>
  <si>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</si>
  <si>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</si>
  <si>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</si>
  <si>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</si>
  <si>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</si>
  <si>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</si>
  <si>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</si>
  <si>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</si>
  <si>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</si>
  <si>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</si>
  <si>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</si>
  <si>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</si>
  <si>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</si>
  <si>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</si>
  <si>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</si>
  <si>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</si>
  <si>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</si>
  <si>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</si>
  <si>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</si>
  <si>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</si>
  <si>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</si>
  <si>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</si>
  <si>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</si>
  <si>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</si>
  <si>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</si>
  <si>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</si>
  <si>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</si>
  <si>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</si>
  <si>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</si>
  <si>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</si>
  <si>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</si>
  <si>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</si>
  <si>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</si>
  <si>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</si>
  <si>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</si>
  <si>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</si>
  <si>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</si>
  <si>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</si>
  <si>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</si>
  <si>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</si>
  <si>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</si>
  <si>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</si>
  <si>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</si>
  <si>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</si>
  <si>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</si>
  <si>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</si>
  <si>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</si>
  <si>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</si>
  <si>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</si>
  <si>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</si>
  <si>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</si>
  <si>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</si>
  <si>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</si>
  <si>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</si>
  <si>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</si>
  <si>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</si>
  <si>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</si>
  <si>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</si>
  <si>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</si>
  <si>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</si>
  <si>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</si>
  <si>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</si>
  <si>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</si>
  <si>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</si>
  <si>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</si>
  <si>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</si>
  <si>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</si>
  <si>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</si>
  <si>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</si>
  <si>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</si>
  <si>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</si>
  <si>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</si>
  <si>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</si>
  <si>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</si>
  <si>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</si>
  <si>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</si>
  <si>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</si>
  <si>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</si>
  <si>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</si>
  <si>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</si>
  <si>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</si>
  <si>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</si>
  <si>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</si>
  <si>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</si>
  <si>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</si>
  <si>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</si>
  <si>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</si>
  <si>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</si>
  <si>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</si>
  <si>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</si>
  <si>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</si>
  <si>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</si>
  <si>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</si>
  <si>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</si>
  <si>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</si>
  <si>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</si>
  <si>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</si>
  <si>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</si>
  <si>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</si>
  <si>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</si>
  <si>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</si>
  <si>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</si>
  <si>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</si>
  <si>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</si>
  <si>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</si>
  <si>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</si>
  <si>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</si>
  <si>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</si>
  <si>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</si>
  <si>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</si>
  <si>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</si>
  <si>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</si>
  <si>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</si>
  <si>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</si>
  <si>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</si>
  <si>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</si>
  <si>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</si>
  <si>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</si>
  <si>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</si>
  <si>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</si>
  <si>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</si>
  <si>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</si>
  <si>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</si>
  <si>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</si>
  <si>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</si>
  <si>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</si>
  <si>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</si>
  <si>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</si>
  <si>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</si>
  <si>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</si>
  <si>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</si>
  <si>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</si>
  <si>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</si>
  <si>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</si>
  <si>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</si>
  <si>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</si>
  <si>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</si>
  <si>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</si>
  <si>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</si>
  <si>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</si>
  <si>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</si>
  <si>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</si>
  <si>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</si>
  <si>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</si>
  <si>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</si>
  <si>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</si>
  <si>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</si>
  <si>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</si>
  <si>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</si>
  <si>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</si>
  <si>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</si>
  <si>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</si>
  <si>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</si>
  <si>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</si>
  <si>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</si>
  <si>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</si>
  <si>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</si>
  <si>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</si>
  <si>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</si>
  <si>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</si>
  <si>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</si>
  <si>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</si>
  <si>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</si>
  <si>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</si>
  <si>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</si>
  <si>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</si>
  <si>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</si>
  <si>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</si>
  <si>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</si>
  <si>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</si>
  <si>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</si>
  <si>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</si>
  <si>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</si>
  <si>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</si>
  <si>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</si>
  <si>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</si>
  <si>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</si>
  <si>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</si>
  <si>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</si>
  <si>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</si>
  <si>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</si>
  <si>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</si>
  <si>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</si>
  <si>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</si>
  <si>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</si>
  <si>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</si>
  <si>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</si>
  <si>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</si>
  <si>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</si>
  <si>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</si>
  <si>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</si>
  <si>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</si>
  <si>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</si>
  <si>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</si>
  <si>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</si>
  <si>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</si>
  <si>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</si>
  <si>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</si>
  <si>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</si>
  <si>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</si>
  <si>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</si>
  <si>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</si>
  <si>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</si>
  <si>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</si>
  <si>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</si>
  <si>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</si>
  <si>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</si>
  <si>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</si>
  <si>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</si>
  <si>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</si>
  <si>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</si>
  <si>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</si>
  <si>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</si>
  <si>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</si>
  <si>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</si>
  <si>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</si>
  <si>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</si>
  <si>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</si>
  <si>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</si>
  <si>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</si>
  <si>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</si>
  <si>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</si>
  <si>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</si>
  <si>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</si>
  <si>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</si>
  <si>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</si>
  <si>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</si>
  <si>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</si>
  <si>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</si>
  <si>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</si>
  <si>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</si>
  <si>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</si>
  <si>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</si>
  <si>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</si>
  <si>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</si>
  <si>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</si>
  <si>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</si>
  <si>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</si>
  <si>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</si>
  <si>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</si>
  <si>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</si>
  <si>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</si>
  <si>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</si>
  <si>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</si>
  <si>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</si>
  <si>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</si>
  <si>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</si>
  <si>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</si>
  <si>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</si>
  <si>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</si>
  <si>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</si>
  <si>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</si>
  <si>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</si>
  <si>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</si>
  <si>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</si>
  <si>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</si>
  <si>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</si>
  <si>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</si>
  <si>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</si>
  <si>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</si>
  <si>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</si>
  <si>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</si>
  <si>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</si>
  <si>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</si>
  <si>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</si>
  <si>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</si>
  <si>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</si>
  <si>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</si>
  <si>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</si>
  <si>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</si>
  <si>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</si>
  <si>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</si>
  <si>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</si>
  <si>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</si>
  <si>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</si>
  <si>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</si>
  <si>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</si>
  <si>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</si>
  <si>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</si>
  <si>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</si>
  <si>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</si>
  <si>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</si>
  <si>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</si>
  <si>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</si>
  <si>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</si>
  <si>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</si>
  <si>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</si>
  <si>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</si>
  <si>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</si>
  <si>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</si>
  <si>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</si>
  <si>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</si>
  <si>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</si>
  <si>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</si>
  <si>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</si>
  <si>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</si>
  <si>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</si>
  <si>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</si>
  <si>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</si>
  <si>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</si>
  <si>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</si>
  <si>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</si>
  <si>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</si>
  <si>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</si>
  <si>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</si>
  <si>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</si>
  <si>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</si>
  <si>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</si>
  <si>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</si>
  <si>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</si>
  <si>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</si>
  <si>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</si>
  <si>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</si>
  <si>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</si>
  <si>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</si>
  <si>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</si>
  <si>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</si>
  <si>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</si>
  <si>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</si>
  <si>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</si>
  <si>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</si>
  <si>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</si>
  <si>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</si>
  <si>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</si>
  <si>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</si>
  <si>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</si>
  <si>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</si>
  <si>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</si>
  <si>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</si>
  <si>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</si>
  <si>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</si>
  <si>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</si>
  <si>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</si>
  <si>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</si>
  <si>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</si>
  <si>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</si>
  <si>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</si>
  <si>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</si>
  <si>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</si>
  <si>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</si>
  <si>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</si>
  <si>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</si>
  <si>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</si>
  <si>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</si>
  <si>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</si>
  <si>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</si>
  <si>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</si>
  <si>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</si>
  <si>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</si>
  <si>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</si>
  <si>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</si>
  <si>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</si>
  <si>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</si>
  <si>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</si>
  <si>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</si>
  <si>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</si>
  <si>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</si>
  <si>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</si>
  <si>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</si>
  <si>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</si>
  <si>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</si>
  <si>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</si>
  <si>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</si>
  <si>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</si>
  <si>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</si>
  <si>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</si>
  <si>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</si>
  <si>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</si>
  <si>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</si>
  <si>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</si>
  <si>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</si>
  <si>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</si>
  <si>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</si>
  <si>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</si>
  <si>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</si>
  <si>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</si>
  <si>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</si>
  <si>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</si>
  <si>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</si>
  <si>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</si>
  <si>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</si>
  <si>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</si>
  <si>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</si>
  <si>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</si>
  <si>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</si>
  <si>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</si>
  <si>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</si>
  <si>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</si>
  <si>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</si>
  <si>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</si>
  <si>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</si>
  <si>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</si>
  <si>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</si>
  <si>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</si>
  <si>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</si>
  <si>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</si>
  <si>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</si>
  <si>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</si>
  <si>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</si>
  <si>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</si>
  <si>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</si>
  <si>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</si>
  <si>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</si>
  <si>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</si>
  <si>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</si>
  <si>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</si>
  <si>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</si>
  <si>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</si>
  <si>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</si>
  <si>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</si>
  <si>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</si>
  <si>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</si>
  <si>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</si>
  <si>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</si>
  <si>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</si>
  <si>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</si>
  <si>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</si>
  <si>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</si>
  <si>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</si>
  <si>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</si>
  <si>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</si>
  <si>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</si>
  <si>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</si>
  <si>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</si>
  <si>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</si>
  <si>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</si>
  <si>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</si>
  <si>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</si>
  <si>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</si>
  <si>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</si>
  <si>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</si>
  <si>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</si>
  <si>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</si>
  <si>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</si>
  <si>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</si>
  <si>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</si>
  <si>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</si>
  <si>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</si>
  <si>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</si>
  <si>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</si>
  <si>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</si>
  <si>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</si>
  <si>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</si>
  <si>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</si>
  <si>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</si>
  <si>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</si>
  <si>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</si>
  <si>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</si>
  <si>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</si>
  <si>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</si>
  <si>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</si>
  <si>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</si>
  <si>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</si>
  <si>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</si>
  <si>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</si>
  <si>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</si>
  <si>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</si>
  <si>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</si>
  <si>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</si>
  <si>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</si>
  <si>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</si>
  <si>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</si>
  <si>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</si>
  <si>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</si>
  <si>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</si>
  <si>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</si>
  <si>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</si>
  <si>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</si>
  <si>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</si>
  <si>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</si>
  <si>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</si>
  <si>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</si>
  <si>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</si>
  <si>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</si>
  <si>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</si>
  <si>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</si>
  <si>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</si>
  <si>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</si>
  <si>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</si>
  <si>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</si>
  <si>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</si>
  <si>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</si>
  <si>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</si>
  <si>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</si>
  <si>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</si>
  <si>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</si>
  <si>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</si>
  <si>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</si>
  <si>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</si>
  <si>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</si>
  <si>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</si>
  <si>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</si>
  <si>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</si>
  <si>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</si>
  <si>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</si>
  <si>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</si>
  <si>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</si>
  <si>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</si>
  <si>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</si>
  <si>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</si>
  <si>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</si>
  <si>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</si>
  <si>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</si>
  <si>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</si>
  <si>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</si>
  <si>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</si>
  <si>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</si>
  <si>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</si>
  <si>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</si>
  <si>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</si>
  <si>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</si>
  <si>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</si>
  <si>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</si>
  <si>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</si>
  <si>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</si>
  <si>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</si>
  <si>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</si>
  <si>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</si>
  <si>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</si>
  <si>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</si>
  <si>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</si>
  <si>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</si>
  <si>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</si>
  <si>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</si>
  <si>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</si>
  <si>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</si>
  <si>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</si>
  <si>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</si>
  <si>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</si>
  <si>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</si>
  <si>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</si>
  <si>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</si>
  <si>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</si>
  <si>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</si>
  <si>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</si>
  <si>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</si>
  <si>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</si>
  <si>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</si>
  <si>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</si>
  <si>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</si>
  <si>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</si>
  <si>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</si>
  <si>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</si>
  <si>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</si>
  <si>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</si>
  <si>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</si>
  <si>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</si>
  <si>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</si>
  <si>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</si>
  <si>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</si>
  <si>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</si>
  <si>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</si>
  <si>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</si>
  <si>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</si>
  <si>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</si>
  <si>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</si>
  <si>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</si>
  <si>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</si>
  <si>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</si>
  <si>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</si>
  <si>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</si>
  <si>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</si>
  <si>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</si>
  <si>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</si>
  <si>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</si>
  <si>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</si>
  <si>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</si>
  <si>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</si>
  <si>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</si>
  <si>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</si>
  <si>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</si>
  <si>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</si>
  <si>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</si>
  <si>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</si>
  <si>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</si>
  <si>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</si>
  <si>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</si>
  <si>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</si>
  <si>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</si>
  <si>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</si>
  <si>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</si>
  <si>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</si>
  <si>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</si>
  <si>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</si>
  <si>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</si>
  <si>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</si>
  <si>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</si>
  <si>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</si>
  <si>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</si>
  <si>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</si>
  <si>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</si>
  <si>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</si>
  <si>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</si>
  <si>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</si>
  <si>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</si>
  <si>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</si>
  <si>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</si>
  <si>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</si>
  <si>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</si>
  <si>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</si>
  <si>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</si>
  <si>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</si>
  <si>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</si>
  <si>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</si>
  <si>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</si>
  <si>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</si>
  <si>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</si>
  <si>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</si>
  <si>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</si>
  <si>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</si>
  <si>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</si>
  <si>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</si>
  <si>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</si>
  <si>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</si>
  <si>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</si>
  <si>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</si>
  <si>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</si>
  <si>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</si>
  <si>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</si>
  <si>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</si>
  <si>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</si>
  <si>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</si>
  <si>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</si>
  <si>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</si>
  <si>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</si>
  <si>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</si>
  <si>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</si>
  <si>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</si>
  <si>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</si>
  <si>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</si>
  <si>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</si>
  <si>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</si>
  <si>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</si>
  <si>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</si>
  <si>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</si>
  <si>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</si>
  <si>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</si>
  <si>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</si>
  <si>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</si>
  <si>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</si>
  <si>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</si>
  <si>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</si>
  <si>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</si>
  <si>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</si>
  <si>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</si>
  <si>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</si>
  <si>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</si>
  <si>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</si>
  <si>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</si>
  <si>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</si>
  <si>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</si>
  <si>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</si>
  <si>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</si>
  <si>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</si>
  <si>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</si>
  <si>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</si>
  <si>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</si>
  <si>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</si>
  <si>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</si>
  <si>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</si>
  <si>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</si>
  <si>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</si>
  <si>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</si>
  <si>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</si>
  <si>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</si>
  <si>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</si>
  <si>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</si>
  <si>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</si>
  <si>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</si>
  <si>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</si>
  <si>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</si>
  <si>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</si>
  <si>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</si>
  <si>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</si>
  <si>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</si>
  <si>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</si>
  <si>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</si>
  <si>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</si>
  <si>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</si>
  <si>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</si>
  <si>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</si>
  <si>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</si>
  <si>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</si>
  <si>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</si>
  <si>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</si>
  <si>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</si>
  <si>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</si>
  <si>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</si>
  <si>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</si>
  <si>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</si>
  <si>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</si>
  <si>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</si>
  <si>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</si>
  <si>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</si>
  <si>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</si>
  <si>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</si>
  <si>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</si>
  <si>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</si>
  <si>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</si>
  <si>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</si>
  <si>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</si>
  <si>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</si>
  <si>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</si>
  <si>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</si>
  <si>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</si>
  <si>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</si>
  <si>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</si>
  <si>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</si>
  <si>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</si>
  <si>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</si>
  <si>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</si>
  <si>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</si>
  <si>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</si>
  <si>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</si>
  <si>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</si>
  <si>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</si>
  <si>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</si>
  <si>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</si>
  <si>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</si>
  <si>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</si>
  <si>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</si>
  <si>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</si>
  <si>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</si>
  <si>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</si>
  <si>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</si>
  <si>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</si>
  <si>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</si>
  <si>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</si>
  <si>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</si>
  <si>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</si>
  <si>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</si>
  <si>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</si>
  <si>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</si>
  <si>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</si>
  <si>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</si>
  <si>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</si>
  <si>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</si>
  <si>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</si>
  <si>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</si>
  <si>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</si>
  <si>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</si>
  <si>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</si>
  <si>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</si>
  <si>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</si>
  <si>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</si>
  <si>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</si>
  <si>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</si>
  <si>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</si>
  <si>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</si>
  <si>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</si>
  <si>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</si>
  <si>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</si>
  <si>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</si>
  <si>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</si>
  <si>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</si>
  <si>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</si>
  <si>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</si>
  <si>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</si>
  <si>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</si>
  <si>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</si>
  <si>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</si>
  <si>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</si>
  <si>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</si>
  <si>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</si>
  <si>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</si>
  <si>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</si>
  <si>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</si>
  <si>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</si>
  <si>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</si>
  <si>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</si>
  <si>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</si>
  <si>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</si>
  <si>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</si>
  <si>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</si>
  <si>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</si>
  <si>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</si>
  <si>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</si>
  <si>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</si>
  <si>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</si>
  <si>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</si>
  <si>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</si>
  <si>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</si>
  <si>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</si>
  <si>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</si>
  <si>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</si>
  <si>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</si>
  <si>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</si>
  <si>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</si>
  <si>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</si>
  <si>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</si>
  <si>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</si>
  <si>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</si>
  <si>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</si>
  <si>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</si>
  <si>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</si>
  <si>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</si>
  <si>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</si>
  <si>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</si>
  <si>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</si>
  <si>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</si>
  <si>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</si>
  <si>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</si>
  <si>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</si>
  <si>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</si>
  <si>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</si>
  <si>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</si>
  <si>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</si>
  <si>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</si>
  <si>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</si>
  <si>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</si>
  <si>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</si>
  <si>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</si>
  <si>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</si>
  <si>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</si>
  <si>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</si>
  <si>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</si>
  <si>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</si>
  <si>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</si>
  <si>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</si>
  <si>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</si>
  <si>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</si>
  <si>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</si>
  <si>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</si>
  <si>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</si>
  <si>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</si>
  <si>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</si>
  <si>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</si>
  <si>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</si>
  <si>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</si>
  <si>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</si>
  <si>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</si>
  <si>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</si>
  <si>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</si>
  <si>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</si>
  <si>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</si>
  <si>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</si>
  <si>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</si>
  <si>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</si>
  <si>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</si>
  <si>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</si>
  <si>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</si>
  <si>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</si>
  <si>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</si>
  <si>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</si>
  <si>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</si>
  <si>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</si>
  <si>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</si>
  <si>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</si>
  <si>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</si>
  <si>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</si>
  <si>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</si>
  <si>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</si>
  <si>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</si>
  <si>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</si>
  <si>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</si>
  <si>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</si>
  <si>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</si>
  <si>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</si>
  <si>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</si>
  <si>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</si>
  <si>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</si>
  <si>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</si>
  <si>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</si>
  <si>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</si>
  <si>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</si>
  <si>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</si>
  <si>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</si>
  <si>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</si>
  <si>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</si>
  <si>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</si>
  <si>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</si>
  <si>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</si>
  <si>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</si>
  <si>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</si>
  <si>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</si>
  <si>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</si>
  <si>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</si>
  <si>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</si>
  <si>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</si>
  <si>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</si>
  <si>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</si>
  <si>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</si>
  <si>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</si>
  <si>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</si>
  <si>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</si>
  <si>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</si>
  <si>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</si>
  <si>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</si>
  <si>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</si>
  <si>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</si>
  <si>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</si>
  <si>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</si>
  <si>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</si>
  <si>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</si>
  <si>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</si>
  <si>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</si>
  <si>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</si>
  <si>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</si>
  <si>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</si>
  <si>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</si>
  <si>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</si>
  <si>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</si>
  <si>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</si>
  <si>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</si>
  <si>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</si>
  <si>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</si>
  <si>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</si>
  <si>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</si>
  <si>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</si>
  <si>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</si>
  <si>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</si>
  <si>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</si>
  <si>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</si>
  <si>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</si>
  <si>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</si>
  <si>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</si>
  <si>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</si>
  <si>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</si>
  <si>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</si>
  <si>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</si>
  <si>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</si>
  <si>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</si>
  <si>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</si>
  <si>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</si>
  <si>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</si>
  <si>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</si>
  <si>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</si>
  <si>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</si>
  <si>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</si>
  <si>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</si>
  <si>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</si>
  <si>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</si>
  <si>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</si>
  <si>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</si>
  <si>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</si>
  <si>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</si>
  <si>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</si>
  <si>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</si>
  <si>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</si>
  <si>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</si>
  <si>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</si>
  <si>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</si>
  <si>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</si>
  <si>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</si>
  <si>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</si>
  <si>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</si>
  <si>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</si>
  <si>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</si>
  <si>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</si>
  <si>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</si>
  <si>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</si>
  <si>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</si>
  <si>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</si>
  <si>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</si>
  <si>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</si>
  <si>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</si>
  <si>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</si>
  <si>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</si>
  <si>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</si>
  <si>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</si>
  <si>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</si>
  <si>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</si>
  <si>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</si>
  <si>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</si>
  <si>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</si>
  <si>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</si>
  <si>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</si>
  <si>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</si>
  <si>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</si>
  <si>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</si>
  <si>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</si>
  <si>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</si>
  <si>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</si>
  <si>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</si>
  <si>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</si>
  <si>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</si>
  <si>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</si>
  <si>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</si>
  <si>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</si>
  <si>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</si>
  <si>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</si>
  <si>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</si>
  <si>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</si>
  <si>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</si>
  <si>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</si>
  <si>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</si>
  <si>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</si>
  <si>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</si>
  <si>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</si>
  <si>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</si>
  <si>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</si>
  <si>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</si>
  <si>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</si>
  <si>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</si>
  <si>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</si>
  <si>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</si>
  <si>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</si>
  <si>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</si>
  <si>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</si>
  <si>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</si>
  <si>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</si>
  <si>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</si>
  <si>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</si>
  <si>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</si>
  <si>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</si>
  <si>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</si>
  <si>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</si>
  <si>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</si>
  <si>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</si>
  <si>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</si>
  <si>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</si>
  <si>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</si>
  <si>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</si>
  <si>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</si>
  <si>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</si>
  <si>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</si>
  <si>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</si>
  <si>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</si>
  <si>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</si>
  <si>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</si>
  <si>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</si>
  <si>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</si>
  <si>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</si>
  <si>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</si>
  <si>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</si>
  <si>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</si>
  <si>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</si>
  <si>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</si>
  <si>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</si>
  <si>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</si>
  <si>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</si>
  <si>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</si>
  <si>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</si>
  <si>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</si>
  <si>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</si>
  <si>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</si>
  <si>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</si>
  <si>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</si>
  <si>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</si>
  <si>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</si>
  <si>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</si>
  <si>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</si>
  <si>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</si>
  <si>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</si>
  <si>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</si>
  <si>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</si>
  <si>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</si>
  <si>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</si>
  <si>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</si>
  <si>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</si>
  <si>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</si>
  <si>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</si>
  <si>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</si>
  <si>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</si>
  <si>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</si>
  <si>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</si>
  <si>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</si>
  <si>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</si>
  <si>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</si>
  <si>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</si>
  <si>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</si>
  <si>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</si>
  <si>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</si>
  <si>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</si>
  <si>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</si>
  <si>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</si>
  <si>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</si>
  <si>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</si>
  <si>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</si>
  <si>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</si>
  <si>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</si>
  <si>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</si>
  <si>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</si>
  <si>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</si>
  <si>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</si>
  <si>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</si>
  <si>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</si>
  <si>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</si>
  <si>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</si>
  <si>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</si>
  <si>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</si>
  <si>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</si>
  <si>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</si>
  <si>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</si>
  <si>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</si>
  <si>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</si>
  <si>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</si>
  <si>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</si>
  <si>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</si>
  <si>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</si>
  <si>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</si>
  <si>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</si>
  <si>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</si>
  <si>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</si>
  <si>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</si>
  <si>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</si>
  <si>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</si>
  <si>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</si>
  <si>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</si>
  <si>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</si>
  <si>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</si>
  <si>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</si>
  <si>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</si>
  <si>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</si>
  <si>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</si>
  <si>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</si>
  <si>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</si>
  <si>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</si>
  <si>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</si>
  <si>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</si>
  <si>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</si>
  <si>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</si>
  <si>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</si>
  <si>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</si>
  <si>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</si>
  <si>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</si>
  <si>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</si>
  <si>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</si>
  <si>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</si>
  <si>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</si>
  <si>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</si>
  <si>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</si>
  <si>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</si>
  <si>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</si>
  <si>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</si>
  <si>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</si>
  <si>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</si>
  <si>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</si>
  <si>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</si>
  <si>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</si>
  <si>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</si>
  <si>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</si>
  <si>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</si>
  <si>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</si>
  <si>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</si>
  <si>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</si>
  <si>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</si>
  <si>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</si>
  <si>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</si>
  <si>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</si>
  <si>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</si>
  <si>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</si>
  <si>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</si>
  <si>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</si>
  <si>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</si>
  <si>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</si>
  <si>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</si>
  <si>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</si>
  <si>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</si>
  <si>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</si>
  <si>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</si>
  <si>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</si>
  <si>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</si>
  <si>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</si>
  <si>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</si>
  <si>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</si>
  <si>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</si>
  <si>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</si>
  <si>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</si>
  <si>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</si>
  <si>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</si>
  <si>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</si>
  <si>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</si>
  <si>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</si>
  <si>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</si>
  <si>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</si>
  <si>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</si>
  <si>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</si>
  <si>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</si>
  <si>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</si>
  <si>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</si>
  <si>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</si>
  <si>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</si>
  <si>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</si>
  <si>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</si>
  <si>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</si>
  <si>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</si>
  <si>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</si>
  <si>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</si>
  <si>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</si>
  <si>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</si>
  <si>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</si>
  <si>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</si>
  <si>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</si>
  <si>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</si>
  <si>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</si>
  <si>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</si>
  <si>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</si>
  <si>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</si>
  <si>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</si>
  <si>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</si>
  <si>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</si>
  <si>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</si>
  <si>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</si>
  <si>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</si>
  <si>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</si>
  <si>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</si>
  <si>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</si>
  <si>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</si>
  <si>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</si>
  <si>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</si>
  <si>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</si>
  <si>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</si>
  <si>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</si>
  <si>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</si>
  <si>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</si>
  <si>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</si>
  <si>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</si>
  <si>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</si>
  <si>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</si>
  <si>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</si>
  <si>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</si>
  <si>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</si>
  <si>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</si>
  <si>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</si>
  <si>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</si>
  <si>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</si>
  <si>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</si>
  <si>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</si>
  <si>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</si>
  <si>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</si>
  <si>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</si>
  <si>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</si>
  <si>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</si>
  <si>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</si>
  <si>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</si>
  <si>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</si>
  <si>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</si>
  <si>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</si>
  <si>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</si>
  <si>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</si>
  <si>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</si>
  <si>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</si>
  <si>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</si>
  <si>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</si>
  <si>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</si>
  <si>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</si>
  <si>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</si>
  <si>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</si>
  <si>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</si>
  <si>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</si>
  <si>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</si>
  <si>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</si>
  <si>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</si>
  <si>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</si>
  <si>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</si>
  <si>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</si>
  <si>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</si>
  <si>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</si>
  <si>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</si>
  <si>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</si>
  <si>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</si>
  <si>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</si>
  <si>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</si>
  <si>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</si>
  <si>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</si>
  <si>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</si>
  <si>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</si>
  <si>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</si>
  <si>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</si>
  <si>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</si>
  <si>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</si>
  <si>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</si>
  <si>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</si>
  <si>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</si>
  <si>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</si>
  <si>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</si>
  <si>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</si>
  <si>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</si>
  <si>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</si>
  <si>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</si>
  <si>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</si>
  <si>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</si>
  <si>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</si>
  <si>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</si>
  <si>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</si>
  <si>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</si>
  <si>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</si>
  <si>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</si>
  <si>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</si>
  <si>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</si>
  <si>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</si>
  <si>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</si>
  <si>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</si>
  <si>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</si>
  <si>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</si>
  <si>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</si>
  <si>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</si>
  <si>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</si>
  <si>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</si>
  <si>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</si>
  <si>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</si>
  <si>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</si>
  <si>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</si>
  <si>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</si>
  <si>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</si>
  <si>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</si>
  <si>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</si>
  <si>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</si>
  <si>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</si>
  <si>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</si>
  <si>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</si>
  <si>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</si>
  <si>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</si>
  <si>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</si>
  <si>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</si>
  <si>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</si>
  <si>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</si>
  <si>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</si>
  <si>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</si>
  <si>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</si>
  <si>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</si>
  <si>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</si>
  <si>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</si>
  <si>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</si>
  <si>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</si>
  <si>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</si>
  <si>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</si>
  <si>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</si>
  <si>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</si>
  <si>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</si>
  <si>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</si>
  <si>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</si>
  <si>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</si>
  <si>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</si>
  <si>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</si>
  <si>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</si>
  <si>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</si>
  <si>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</si>
  <si>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</si>
  <si>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</si>
  <si>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</si>
  <si>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</si>
  <si>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</si>
  <si>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</si>
  <si>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</si>
  <si>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</si>
  <si>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</si>
  <si>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</si>
  <si>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</si>
  <si>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</si>
  <si>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</si>
  <si>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</si>
  <si>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</si>
  <si>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</si>
  <si>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</si>
  <si>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</si>
  <si>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</si>
  <si>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</si>
  <si>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</si>
  <si>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</si>
  <si>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</si>
  <si>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</si>
  <si>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</si>
  <si>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</si>
  <si>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</si>
  <si>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</si>
  <si>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</si>
  <si>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</si>
  <si>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</si>
  <si>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</si>
  <si>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</si>
  <si>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</si>
  <si>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</si>
  <si>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</si>
  <si>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</si>
  <si>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</si>
  <si>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</si>
  <si>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</si>
  <si>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</si>
  <si>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</si>
  <si>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</si>
  <si>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</si>
  <si>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</si>
  <si>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</si>
  <si>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</si>
  <si>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</si>
  <si>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</si>
  <si>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</si>
  <si>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</si>
  <si>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</si>
  <si>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</si>
  <si>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</si>
  <si>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</si>
  <si>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</si>
  <si>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</si>
  <si>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</si>
  <si>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</si>
  <si>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</si>
  <si>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</si>
  <si>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</si>
  <si>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</si>
  <si>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</si>
  <si>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</si>
  <si>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</si>
  <si>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</si>
  <si>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</si>
  <si>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</si>
  <si>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</si>
  <si>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</si>
  <si>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</si>
  <si>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</si>
  <si>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</si>
  <si>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</si>
  <si>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</si>
  <si>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</si>
  <si>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</si>
  <si>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</si>
  <si>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</si>
  <si>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</si>
  <si>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</si>
  <si>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</si>
  <si>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</si>
  <si>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</si>
  <si>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</si>
  <si>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</si>
  <si>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</si>
  <si>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</si>
  <si>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</si>
  <si>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</si>
  <si>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</si>
  <si>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</si>
  <si>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</si>
  <si>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</si>
  <si>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</si>
  <si>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</si>
  <si>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</si>
  <si>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</si>
  <si>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</si>
  <si>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</si>
  <si>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</si>
  <si>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</si>
  <si>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</si>
  <si>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</si>
  <si>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</si>
  <si>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</si>
  <si>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</si>
  <si>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</si>
  <si>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</si>
  <si>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</si>
  <si>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</si>
  <si>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</si>
  <si>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</si>
  <si>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</si>
  <si>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</si>
  <si>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</si>
  <si>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</si>
  <si>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</si>
  <si>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</si>
  <si>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</si>
  <si>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</si>
  <si>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</si>
  <si>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</si>
  <si>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</si>
  <si>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</si>
  <si>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</si>
  <si>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</si>
  <si>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</si>
  <si>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</si>
  <si>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</si>
  <si>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</si>
  <si>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</si>
  <si>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</si>
  <si>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</si>
  <si>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</si>
  <si>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</si>
  <si>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</si>
  <si>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</si>
  <si>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</si>
  <si>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</si>
  <si>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</si>
  <si>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</si>
  <si>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</si>
  <si>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</si>
  <si>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</si>
  <si>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</si>
  <si>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</si>
  <si>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</si>
  <si>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</si>
  <si>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</si>
  <si>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</si>
  <si>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</si>
  <si>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</si>
  <si>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</si>
  <si>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</si>
  <si>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</si>
  <si>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</si>
  <si>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</si>
  <si>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</si>
  <si>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</si>
  <si>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</si>
  <si>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</si>
  <si>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</si>
  <si>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</si>
  <si>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</si>
  <si>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</si>
  <si>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</si>
  <si>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</si>
  <si>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</si>
  <si>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</si>
  <si>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</si>
  <si>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</si>
  <si>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</si>
  <si>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</si>
  <si>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</si>
  <si>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</si>
  <si>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</si>
  <si>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</si>
  <si>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</si>
  <si>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</si>
  <si>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</si>
  <si>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</si>
  <si>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</si>
  <si>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</si>
  <si>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</si>
  <si>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</si>
  <si>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</si>
  <si>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</si>
  <si>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</si>
  <si>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</si>
  <si>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</si>
  <si>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</si>
  <si>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</si>
  <si>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</si>
  <si>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</si>
  <si>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</si>
  <si>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</si>
  <si>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</si>
  <si>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</si>
  <si>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</si>
  <si>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</si>
  <si>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</si>
  <si>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</si>
  <si>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</si>
  <si>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</si>
  <si>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</si>
  <si>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</si>
  <si>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</si>
  <si>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</si>
  <si>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</si>
  <si>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</si>
  <si>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</si>
  <si>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</si>
  <si>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</si>
  <si>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</si>
  <si>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</si>
  <si>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</si>
  <si>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</si>
  <si>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</si>
  <si>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</si>
  <si>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</si>
  <si>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</si>
  <si>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</si>
  <si>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</si>
  <si>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</si>
  <si>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</si>
  <si>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</si>
  <si>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</si>
  <si>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</si>
  <si>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</si>
  <si>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</si>
  <si>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</si>
  <si>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</si>
  <si>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</si>
  <si>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</si>
  <si>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</si>
  <si>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</si>
  <si>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</si>
  <si>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</si>
  <si>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</si>
  <si>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</si>
  <si>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</si>
  <si>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</si>
  <si>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</si>
  <si>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</si>
  <si>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</si>
  <si>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</si>
  <si>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</si>
  <si>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</si>
  <si>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</si>
  <si>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</si>
  <si>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</si>
  <si>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</si>
  <si>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</si>
  <si>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</si>
  <si>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</si>
  <si>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</si>
  <si>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</si>
  <si>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</si>
  <si>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</si>
  <si>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</si>
  <si>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</si>
  <si>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</si>
  <si>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</si>
  <si>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</si>
  <si>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</si>
  <si>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</si>
  <si>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</si>
  <si>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</si>
  <si>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</si>
  <si>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</si>
  <si>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</si>
  <si>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</si>
  <si>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</si>
  <si>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</si>
  <si>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</si>
  <si>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</si>
  <si>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</si>
  <si>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</si>
  <si>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</si>
  <si>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</si>
  <si>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</si>
  <si>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</si>
  <si>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</si>
  <si>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</si>
  <si>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</si>
  <si>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</si>
  <si>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</si>
  <si>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</si>
  <si>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</si>
  <si>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</si>
  <si>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</si>
  <si>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</si>
  <si>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</si>
  <si>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</si>
  <si>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</si>
  <si>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</si>
  <si>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</si>
  <si>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</si>
  <si>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</si>
  <si>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</si>
  <si>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</si>
  <si>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</si>
  <si>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</si>
  <si>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</si>
  <si>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</si>
  <si>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</si>
  <si>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</si>
  <si>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</si>
  <si>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</si>
  <si>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</si>
  <si>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</si>
  <si>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</si>
  <si>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</si>
  <si>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</si>
  <si>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</si>
  <si>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</si>
  <si>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</si>
  <si>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</si>
  <si>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</si>
  <si>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</si>
  <si>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</si>
  <si>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</si>
  <si>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</si>
  <si>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</si>
  <si>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</si>
  <si>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</si>
  <si>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</si>
  <si>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</si>
  <si>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</si>
  <si>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</si>
  <si>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</si>
  <si>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</si>
  <si>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</si>
  <si>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</si>
  <si>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</si>
  <si>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</si>
  <si>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</si>
  <si>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</si>
  <si>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</si>
  <si>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</si>
  <si>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</si>
  <si>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</si>
  <si>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</si>
  <si>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</si>
  <si>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</si>
  <si>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</si>
  <si>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</si>
  <si>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</si>
  <si>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</si>
  <si>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</si>
  <si>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</si>
  <si>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</si>
  <si>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</si>
  <si>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</si>
  <si>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</si>
  <si>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</si>
  <si>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</si>
  <si>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</si>
  <si>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</si>
  <si>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</si>
  <si>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</si>
  <si>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</si>
  <si>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</si>
  <si>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</si>
  <si>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</si>
  <si>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</si>
  <si>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</si>
  <si>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</si>
  <si>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</si>
  <si>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</si>
  <si>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</si>
  <si>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</si>
  <si>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</si>
  <si>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</si>
  <si>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</si>
  <si>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</si>
  <si>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</si>
  <si>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</si>
  <si>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</si>
  <si>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</si>
  <si>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</si>
  <si>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</si>
  <si>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</si>
  <si>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</si>
  <si>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</si>
  <si>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</si>
  <si>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</si>
  <si>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</si>
  <si>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</si>
  <si>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</si>
  <si>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</si>
  <si>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</si>
  <si>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</si>
  <si>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</si>
  <si>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</si>
  <si>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</si>
  <si>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</si>
  <si>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</si>
  <si>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</si>
  <si>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</si>
  <si>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</si>
  <si>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</si>
  <si>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</si>
  <si>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</si>
  <si>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</si>
  <si>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</si>
  <si>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</si>
  <si>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</si>
  <si>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</si>
  <si>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</si>
  <si>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</si>
  <si>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</si>
  <si>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</si>
  <si>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</si>
  <si>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</si>
  <si>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</si>
  <si>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</si>
  <si>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</si>
  <si>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</si>
  <si>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</si>
  <si>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</si>
  <si>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</si>
  <si>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</si>
  <si>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</si>
  <si>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</si>
  <si>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</si>
  <si>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</si>
  <si>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</si>
  <si>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</si>
  <si>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</si>
  <si>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</si>
  <si>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</si>
  <si>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</si>
  <si>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</si>
  <si>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</si>
  <si>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</si>
  <si>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</si>
  <si>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</si>
  <si>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</si>
  <si>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</si>
  <si>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</si>
  <si>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</si>
  <si>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</si>
  <si>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</si>
  <si>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</si>
  <si>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</si>
  <si>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</si>
  <si>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</si>
  <si>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</si>
  <si>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</si>
  <si>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</si>
  <si>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</si>
  <si>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</si>
  <si>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</si>
  <si>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</si>
  <si>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</si>
  <si>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</si>
  <si>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</si>
  <si>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</si>
  <si>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</si>
  <si>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</si>
  <si>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</si>
  <si>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</si>
  <si>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</si>
  <si>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</si>
  <si>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</si>
  <si>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</si>
  <si>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</si>
  <si>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</si>
  <si>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</si>
  <si>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</si>
  <si>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</si>
  <si>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</si>
  <si>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</si>
  <si>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</si>
  <si>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</si>
  <si>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</si>
  <si>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</si>
  <si>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</si>
  <si>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</si>
  <si>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</si>
  <si>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</si>
  <si>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</si>
  <si>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</si>
  <si>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</si>
  <si>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</si>
  <si>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</si>
  <si>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</si>
  <si>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</si>
  <si>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</si>
  <si>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</si>
  <si>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</si>
  <si>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</si>
  <si>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</si>
  <si>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</si>
  <si>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</si>
  <si>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</si>
  <si>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</si>
  <si>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</si>
  <si>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</si>
  <si>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</si>
  <si>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</si>
  <si>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</si>
  <si>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</si>
  <si>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</si>
  <si>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</si>
  <si>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</si>
  <si>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</si>
  <si>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</si>
  <si>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</si>
  <si>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</si>
  <si>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</si>
  <si>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</si>
  <si>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</si>
  <si>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</si>
  <si>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</si>
  <si>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</si>
  <si>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</si>
  <si>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</si>
  <si>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</si>
  <si>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</si>
  <si>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</si>
  <si>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</si>
  <si>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</si>
  <si>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</si>
  <si>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</si>
  <si>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</si>
  <si>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</si>
  <si>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</si>
  <si>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</si>
  <si>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</si>
  <si>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</si>
  <si>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</si>
  <si>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</si>
  <si>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</si>
  <si>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</si>
  <si>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</si>
  <si>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</si>
  <si>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</si>
  <si>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</si>
  <si>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</si>
  <si>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</si>
  <si>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</si>
  <si>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</si>
  <si>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</si>
  <si>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</si>
  <si>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</si>
  <si>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</si>
  <si>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</si>
  <si>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</si>
  <si>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</si>
  <si>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</si>
  <si>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</si>
  <si>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</si>
  <si>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</si>
  <si>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</si>
  <si>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</si>
  <si>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</si>
  <si>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</si>
  <si>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</si>
  <si>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</si>
  <si>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</si>
  <si>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</si>
  <si>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</si>
  <si>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</si>
  <si>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</si>
  <si>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</si>
  <si>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</si>
  <si>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</si>
  <si>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</si>
  <si>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</si>
  <si>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</si>
  <si>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</si>
  <si>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</si>
  <si>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</si>
  <si>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</si>
  <si>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</si>
  <si>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</si>
  <si>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</si>
  <si>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</si>
  <si>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</si>
  <si>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</si>
  <si>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</si>
  <si>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</si>
  <si>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</si>
  <si>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</si>
  <si>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</si>
  <si>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</si>
  <si>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</si>
  <si>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</si>
  <si>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</si>
  <si>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</si>
  <si>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</si>
  <si>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</si>
  <si>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</si>
  <si>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</si>
  <si>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</si>
  <si>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</si>
  <si>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</si>
  <si>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</si>
  <si>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</si>
  <si>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</si>
  <si>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</si>
  <si>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</si>
  <si>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</si>
  <si>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</si>
  <si>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</si>
  <si>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</si>
  <si>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</si>
  <si>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</si>
  <si>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</si>
  <si>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</si>
  <si>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</si>
  <si>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</si>
  <si>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</si>
  <si>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</si>
  <si>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</si>
  <si>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</si>
  <si>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</si>
  <si>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</si>
  <si>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</si>
  <si>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</si>
  <si>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</si>
  <si>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</si>
  <si>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</si>
  <si>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</si>
  <si>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</si>
  <si>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</si>
  <si>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</si>
  <si>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</si>
  <si>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</si>
  <si>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</si>
  <si>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</si>
  <si>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</si>
  <si>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</si>
  <si>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</si>
  <si>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</si>
  <si>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</si>
  <si>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</si>
  <si>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</si>
  <si>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</si>
  <si>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</si>
  <si>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</si>
  <si>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</si>
  <si>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</si>
  <si>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</si>
  <si>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</si>
  <si>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</si>
  <si>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</si>
  <si>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</si>
  <si>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</si>
  <si>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</si>
  <si>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</si>
  <si>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</si>
  <si>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</si>
  <si>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</si>
  <si>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</si>
  <si>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</si>
  <si>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</si>
  <si>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</si>
  <si>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</si>
  <si>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</si>
  <si>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</si>
  <si>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</si>
  <si>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</si>
  <si>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</si>
  <si>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</si>
  <si>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</si>
  <si>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</si>
  <si>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</si>
  <si>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</si>
  <si>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</si>
  <si>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</si>
  <si>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</si>
  <si>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</si>
  <si>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</si>
  <si>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</si>
  <si>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</si>
  <si>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</si>
  <si>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</si>
  <si>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</si>
  <si>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</si>
  <si>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</si>
  <si>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</si>
  <si>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</si>
  <si>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</si>
  <si>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</si>
  <si>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</si>
  <si>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</si>
  <si>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</si>
  <si>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</si>
  <si>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</si>
  <si>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</si>
  <si>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</si>
  <si>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</si>
  <si>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</si>
  <si>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</si>
  <si>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</si>
  <si>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</si>
  <si>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</si>
  <si>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</si>
  <si>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</si>
  <si>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</si>
  <si>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</si>
  <si>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</si>
  <si>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</si>
  <si>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</si>
  <si>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</si>
  <si>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</si>
  <si>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</si>
  <si>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</si>
  <si>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</si>
  <si>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</si>
  <si>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</si>
  <si>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</si>
  <si>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</si>
  <si>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</si>
  <si>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</si>
  <si>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</si>
  <si>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</si>
  <si>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</si>
  <si>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</si>
  <si>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</si>
  <si>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</si>
  <si>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</si>
  <si>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</si>
  <si>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</si>
  <si>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</si>
  <si>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</si>
  <si>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</si>
  <si>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</si>
  <si>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</si>
  <si>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</si>
  <si>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</si>
  <si>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</si>
  <si>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</si>
  <si>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</si>
  <si>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</si>
  <si>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</si>
  <si>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</si>
  <si>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</si>
  <si>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</si>
  <si>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</si>
  <si>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</si>
  <si>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</si>
  <si>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</si>
  <si>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</si>
  <si>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</si>
  <si>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</si>
  <si>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</si>
  <si>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</si>
  <si>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</si>
  <si>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</si>
  <si>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</si>
  <si>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</si>
  <si>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</si>
  <si>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</si>
  <si>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</si>
  <si>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</si>
  <si>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</si>
  <si>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</si>
  <si>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</si>
  <si>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</si>
  <si>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</si>
  <si>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</si>
  <si>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</si>
  <si>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</si>
  <si>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</si>
  <si>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</si>
  <si>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</si>
  <si>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</si>
  <si>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</si>
  <si>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</si>
  <si>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</si>
  <si>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</si>
  <si>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</si>
  <si>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</si>
  <si>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</si>
  <si>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</si>
  <si>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</si>
  <si>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</si>
  <si>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</si>
  <si>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</si>
  <si>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</si>
  <si>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</si>
  <si>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</si>
  <si>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</si>
  <si>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</si>
  <si>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</si>
  <si>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</si>
  <si>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</si>
  <si>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</si>
  <si>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</si>
  <si>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</si>
  <si>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</si>
  <si>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</si>
  <si>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</si>
  <si>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</si>
  <si>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</si>
  <si>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</si>
  <si>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</si>
  <si>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</si>
  <si>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</si>
  <si>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</si>
  <si>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</si>
  <si>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</si>
  <si>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</si>
  <si>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</si>
  <si>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</si>
  <si>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</si>
  <si>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</si>
  <si>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</si>
  <si>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</si>
  <si>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</si>
  <si>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</si>
  <si>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</si>
  <si>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</si>
  <si>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</si>
  <si>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</si>
  <si>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</si>
  <si>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</si>
  <si>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</si>
  <si>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</si>
  <si>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</si>
  <si>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</si>
  <si>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</si>
  <si>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</si>
  <si>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</si>
  <si>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</si>
  <si>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</si>
  <si>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</si>
  <si>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</si>
  <si>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</si>
  <si>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</si>
  <si>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</si>
  <si>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</si>
  <si>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</si>
  <si>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</si>
  <si>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</si>
  <si>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</si>
  <si>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</si>
  <si>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</si>
  <si>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</si>
  <si>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</si>
  <si>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</si>
  <si>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</si>
  <si>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</si>
  <si>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</si>
  <si>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</si>
  <si>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</si>
  <si>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</si>
  <si>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</si>
  <si>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</si>
  <si>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</si>
  <si>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</si>
  <si>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</si>
  <si>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</si>
  <si>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</si>
  <si>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</si>
  <si>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</si>
  <si>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</si>
  <si>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</si>
  <si>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</si>
  <si>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</si>
  <si>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</si>
  <si>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</si>
  <si>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</si>
  <si>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</si>
  <si>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</si>
  <si>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</si>
  <si>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</si>
  <si>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</si>
  <si>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</si>
  <si>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</si>
  <si>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</si>
  <si>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</si>
  <si>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</si>
  <si>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</si>
  <si>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</si>
  <si>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</si>
  <si>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</si>
  <si>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</si>
  <si>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</si>
  <si>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</si>
  <si>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</si>
  <si>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</si>
  <si>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</si>
  <si>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</si>
  <si>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</si>
  <si>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</si>
  <si>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</si>
  <si>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</si>
  <si>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</si>
  <si>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</si>
  <si>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</si>
  <si>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</si>
  <si>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</si>
  <si>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</si>
  <si>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</si>
  <si>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</si>
  <si>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</si>
  <si>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</si>
  <si>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</si>
  <si>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</si>
  <si>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</si>
  <si>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</si>
  <si>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</si>
  <si>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</si>
  <si>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</si>
  <si>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</si>
  <si>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</si>
  <si>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</si>
  <si>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</si>
  <si>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</si>
  <si>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</si>
  <si>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</si>
  <si>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</si>
  <si>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</si>
  <si>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</si>
  <si>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</si>
  <si>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</si>
  <si>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</si>
  <si>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</si>
  <si>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</si>
  <si>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</si>
  <si>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</si>
  <si>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</si>
  <si>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</si>
  <si>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</si>
  <si>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</si>
  <si>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</si>
  <si>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</si>
  <si>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</si>
  <si>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</si>
  <si>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</si>
  <si>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</si>
  <si>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</si>
  <si>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</si>
  <si>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</si>
  <si>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</si>
  <si>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</si>
  <si>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</si>
  <si>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</si>
  <si>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</si>
  <si>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</si>
  <si>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</si>
  <si>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</si>
  <si>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</si>
  <si>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</si>
  <si>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</si>
  <si>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</si>
  <si>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</si>
  <si>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</si>
  <si>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</si>
  <si>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</si>
  <si>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</si>
  <si>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</si>
  <si>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</si>
  <si>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</si>
  <si>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</si>
  <si>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</si>
  <si>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</si>
  <si>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</si>
  <si>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</si>
  <si>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</si>
  <si>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</si>
  <si>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</si>
  <si>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</si>
  <si>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</si>
  <si>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</si>
  <si>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</si>
  <si>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</si>
  <si>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</si>
  <si>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</si>
  <si>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</si>
  <si>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</si>
  <si>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</si>
  <si>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</si>
  <si>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</si>
  <si>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</si>
  <si>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</si>
  <si>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</si>
  <si>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</si>
  <si>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</si>
  <si>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</si>
  <si>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</si>
  <si>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</si>
  <si>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</si>
  <si>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</si>
  <si>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</si>
  <si>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</si>
  <si>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</si>
  <si>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</si>
  <si>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</si>
  <si>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</si>
  <si>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</si>
  <si>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</si>
  <si>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</si>
  <si>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</si>
  <si>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</si>
  <si>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</si>
  <si>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</si>
  <si>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</si>
  <si>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</si>
  <si>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</si>
  <si>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</si>
  <si>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</si>
  <si>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</si>
  <si>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</si>
  <si>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</si>
  <si>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</si>
  <si>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</si>
  <si>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</si>
  <si>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</si>
  <si>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</si>
  <si>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</si>
  <si>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</si>
  <si>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</si>
  <si>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</si>
  <si>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</si>
  <si>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</si>
  <si>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</si>
  <si>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</si>
  <si>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</si>
  <si>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</si>
  <si>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</si>
  <si>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</si>
  <si>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</si>
  <si>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</si>
  <si>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</si>
  <si>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</si>
  <si>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</si>
  <si>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</si>
  <si>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</si>
  <si>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</si>
  <si>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</si>
  <si>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</si>
  <si>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</si>
  <si>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</si>
  <si>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</si>
  <si>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</si>
  <si>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</si>
  <si>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</si>
  <si>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</si>
  <si>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</si>
  <si>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</si>
  <si>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</si>
  <si>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</si>
  <si>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</si>
  <si>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</si>
  <si>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</si>
  <si>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</si>
  <si>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</si>
  <si>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</si>
  <si>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</si>
  <si>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</si>
  <si>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</si>
  <si>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</si>
  <si>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</si>
  <si>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</si>
  <si>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</si>
  <si>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</si>
  <si>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</si>
  <si>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</si>
  <si>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</si>
  <si>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</si>
  <si>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</si>
  <si>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</si>
  <si>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</si>
  <si>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</si>
  <si>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</si>
  <si>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</si>
  <si>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</si>
  <si>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</si>
  <si>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</si>
  <si>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</si>
  <si>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</si>
  <si>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</si>
  <si>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</si>
  <si>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</si>
  <si>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</si>
  <si>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</si>
  <si>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</si>
  <si>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</si>
  <si>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</si>
  <si>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</si>
  <si>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</si>
  <si>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</si>
  <si>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</si>
  <si>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</si>
  <si>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</si>
  <si>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</si>
  <si>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</si>
  <si>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</si>
  <si>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</si>
  <si>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</si>
  <si>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</si>
  <si>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</si>
  <si>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</si>
  <si>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</si>
  <si>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</si>
  <si>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</si>
  <si>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</si>
  <si>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</si>
  <si>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</si>
  <si>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</si>
  <si>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</si>
  <si>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</si>
  <si>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</si>
  <si>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</si>
  <si>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</si>
  <si>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</si>
  <si>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</si>
  <si>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</si>
  <si>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</si>
  <si>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</si>
  <si>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</si>
  <si>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</si>
  <si>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</si>
  <si>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</si>
  <si>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</si>
  <si>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</si>
  <si>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</si>
  <si>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</si>
  <si>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</si>
  <si>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</si>
  <si>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</si>
  <si>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</si>
  <si>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</si>
  <si>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</si>
  <si>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</si>
  <si>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</si>
  <si>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</si>
  <si>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</si>
  <si>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</si>
  <si>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</si>
  <si>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</si>
  <si>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</si>
  <si>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</si>
  <si>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</si>
  <si>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</si>
  <si>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</si>
  <si>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</si>
  <si>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</si>
  <si>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</si>
  <si>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</si>
  <si>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</si>
  <si>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</si>
  <si>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</si>
  <si>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</si>
  <si>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</si>
  <si>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</si>
  <si>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</si>
  <si>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</si>
  <si>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</si>
  <si>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</si>
  <si>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</si>
  <si>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</si>
  <si>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</si>
  <si>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</si>
  <si>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</si>
  <si>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</si>
  <si>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</si>
  <si>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</si>
  <si>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</si>
  <si>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</si>
  <si>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</si>
  <si>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</si>
  <si>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</si>
  <si>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</si>
  <si>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</si>
  <si>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</si>
  <si>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</si>
  <si>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</si>
  <si>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</si>
  <si>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</si>
  <si>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</si>
  <si>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</si>
  <si>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</si>
  <si>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</si>
  <si>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</si>
  <si>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</si>
  <si>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</si>
  <si>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</si>
  <si>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</si>
  <si>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</si>
  <si>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</si>
  <si>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</si>
  <si>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</si>
  <si>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</si>
  <si>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</si>
  <si>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</si>
  <si>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</si>
  <si>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</si>
  <si>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</si>
  <si>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</si>
  <si>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</si>
  <si>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</si>
  <si>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</si>
  <si>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</si>
  <si>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</si>
  <si>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</si>
  <si>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</si>
  <si>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</si>
  <si>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</si>
  <si>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</si>
  <si>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</si>
  <si>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</si>
  <si>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</si>
  <si>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</si>
  <si>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</si>
  <si>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</si>
  <si>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</si>
  <si>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</si>
  <si>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</si>
  <si>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</si>
  <si>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</si>
  <si>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</si>
  <si>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</si>
  <si>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</si>
  <si>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</si>
  <si>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</si>
  <si>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</si>
  <si>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</si>
  <si>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</si>
  <si>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</si>
  <si>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</si>
  <si>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</si>
  <si>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</si>
  <si>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</si>
  <si>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</si>
  <si>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</si>
  <si>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</si>
  <si>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</si>
  <si>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</si>
  <si>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</si>
  <si>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</si>
  <si>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</si>
  <si>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</si>
  <si>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</si>
  <si>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</si>
  <si>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</si>
  <si>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</si>
  <si>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</si>
  <si>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</si>
  <si>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</si>
  <si>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</si>
  <si>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</si>
  <si>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</si>
  <si>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</si>
  <si>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</si>
  <si>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</si>
  <si>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</si>
  <si>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</si>
  <si>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</si>
  <si>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</si>
  <si>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</si>
  <si>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</si>
  <si>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</si>
  <si>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</si>
  <si>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</si>
  <si>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</si>
  <si>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</si>
  <si>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</si>
  <si>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</si>
  <si>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</si>
  <si>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</si>
  <si>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</si>
  <si>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</si>
  <si>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</si>
  <si>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</si>
  <si>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</si>
  <si>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</si>
  <si>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</si>
  <si>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</si>
  <si>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</si>
  <si>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</si>
  <si>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</si>
  <si>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</si>
  <si>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</si>
  <si>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</si>
  <si>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</si>
  <si>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</si>
  <si>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</si>
  <si>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</si>
  <si>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</si>
  <si>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</si>
  <si>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</si>
  <si>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</si>
  <si>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</si>
  <si>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</si>
  <si>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</si>
  <si>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</si>
  <si>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</si>
  <si>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</si>
  <si>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</si>
  <si>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</si>
  <si>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</si>
  <si>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</si>
  <si>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</si>
  <si>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</si>
  <si>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</si>
  <si>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</si>
  <si>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</si>
  <si>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</si>
  <si>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</si>
  <si>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</si>
  <si>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</si>
  <si>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</si>
  <si>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</si>
  <si>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</si>
  <si>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</si>
  <si>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</si>
  <si>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</si>
  <si>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</si>
  <si>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</si>
  <si>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</si>
  <si>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</si>
  <si>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</si>
  <si>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</si>
  <si>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</si>
  <si>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</si>
  <si>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</si>
  <si>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</si>
  <si>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</si>
  <si>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</si>
  <si>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</si>
  <si>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</si>
  <si>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</si>
  <si>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</si>
  <si>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</si>
  <si>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</si>
  <si>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</si>
  <si>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</si>
  <si>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</si>
  <si>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</si>
  <si>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</si>
  <si>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</si>
  <si>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</si>
  <si>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</si>
  <si>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</si>
  <si>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</si>
  <si>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</si>
  <si>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</si>
  <si>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</si>
  <si>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</si>
  <si>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</si>
  <si>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</si>
  <si>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</si>
  <si>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</si>
  <si>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</si>
  <si>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</si>
  <si>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</si>
  <si>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</si>
  <si>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</si>
  <si>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</si>
  <si>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</si>
  <si>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</si>
  <si>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</si>
  <si>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</si>
  <si>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</si>
  <si>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</si>
  <si>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</si>
  <si>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</si>
  <si>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</si>
  <si>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</si>
  <si>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</si>
  <si>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</si>
  <si>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</si>
  <si>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</si>
  <si>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</si>
  <si>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</si>
  <si>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</si>
  <si>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</si>
  <si>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</si>
  <si>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</si>
  <si>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</si>
  <si>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</si>
  <si>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</si>
  <si>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</si>
  <si>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</si>
  <si>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</si>
  <si>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</si>
  <si>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</si>
  <si>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</si>
  <si>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</si>
  <si>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</si>
  <si>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</si>
  <si>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</si>
  <si>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</si>
  <si>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</si>
  <si>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</si>
  <si>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</si>
  <si>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</si>
  <si>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</si>
  <si>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</si>
  <si>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</si>
  <si>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</si>
  <si>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</si>
  <si>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</si>
  <si>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</si>
  <si>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</si>
  <si>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</si>
  <si>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</si>
  <si>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</si>
  <si>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</si>
  <si>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</si>
  <si>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</si>
  <si>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</si>
  <si>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</si>
  <si>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</si>
  <si>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</si>
  <si>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</si>
  <si>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</si>
  <si>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</si>
  <si>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</si>
  <si>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</si>
  <si>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</si>
  <si>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</si>
  <si>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</si>
  <si>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</si>
  <si>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</si>
  <si>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</si>
  <si>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</si>
  <si>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</si>
  <si>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</si>
  <si>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</si>
  <si>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</si>
  <si>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</si>
  <si>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</si>
  <si>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</si>
  <si>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</si>
  <si>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</si>
  <si>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</si>
  <si>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</si>
  <si>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</si>
  <si>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</si>
  <si>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</si>
  <si>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</si>
  <si>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</si>
  <si>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</si>
  <si>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</si>
  <si>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</si>
  <si>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</si>
  <si>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</si>
  <si>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</si>
  <si>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</si>
  <si>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</si>
  <si>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</si>
  <si>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</si>
  <si>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</si>
  <si>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</si>
  <si>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</si>
  <si>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</si>
  <si>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</si>
  <si>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</si>
  <si>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</si>
  <si>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</si>
  <si>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</si>
  <si>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</si>
  <si>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</si>
  <si>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</si>
  <si>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</si>
  <si>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</si>
  <si>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</si>
  <si>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</si>
  <si>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</si>
  <si>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</si>
  <si>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</si>
  <si>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</si>
  <si>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</si>
  <si>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</si>
  <si>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</si>
  <si>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</si>
  <si>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</si>
  <si>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</si>
  <si>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</si>
  <si>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</si>
  <si>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</si>
  <si>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</si>
  <si>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</si>
  <si>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</si>
  <si>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</si>
  <si>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</si>
  <si>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</si>
  <si>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</si>
  <si>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</si>
  <si>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</si>
  <si>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</si>
  <si>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</si>
  <si>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</si>
  <si>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</si>
  <si>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</si>
  <si>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</si>
  <si>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</si>
  <si>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</si>
  <si>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</si>
  <si>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</si>
  <si>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</si>
  <si>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</si>
  <si>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</si>
  <si>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</si>
  <si>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</si>
  <si>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</si>
  <si>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</si>
  <si>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</si>
  <si>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</si>
  <si>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</si>
  <si>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</si>
  <si>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</si>
  <si>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</si>
  <si>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</si>
  <si>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</si>
  <si>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</si>
  <si>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</si>
  <si>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</si>
  <si>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</si>
  <si>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</si>
  <si>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</si>
  <si>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</si>
  <si>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</si>
  <si>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</si>
  <si>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</si>
  <si>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</si>
  <si>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</si>
  <si>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</si>
  <si>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</si>
  <si>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</si>
  <si>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</si>
  <si>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</si>
  <si>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</si>
  <si>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</si>
  <si>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</si>
  <si>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</si>
  <si>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</si>
  <si>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</si>
  <si>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</si>
  <si>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</si>
  <si>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</si>
  <si>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</si>
  <si>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</si>
  <si>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</si>
  <si>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</si>
  <si>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</si>
  <si>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</si>
  <si>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</si>
  <si>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</si>
  <si>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</si>
  <si>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</si>
  <si>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</si>
  <si>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</si>
  <si>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</si>
  <si>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</si>
  <si>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</si>
  <si>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</si>
  <si>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</si>
  <si>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</si>
  <si>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</si>
  <si>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</si>
  <si>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</si>
  <si>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</si>
  <si>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</si>
  <si>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</si>
  <si>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</si>
  <si>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</si>
  <si>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</si>
  <si>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</si>
  <si>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</si>
  <si>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</si>
  <si>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</si>
  <si>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</si>
  <si>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</si>
  <si>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</si>
  <si>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</si>
  <si>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</si>
  <si>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</si>
  <si>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</si>
  <si>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</si>
  <si>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</si>
  <si>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</si>
  <si>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</si>
  <si>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</si>
  <si>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</si>
  <si>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</si>
  <si>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</si>
  <si>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</si>
  <si>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</si>
  <si>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</si>
  <si>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</si>
  <si>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</si>
  <si>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</si>
  <si>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</si>
  <si>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</si>
  <si>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</si>
  <si>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</si>
  <si>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</si>
  <si>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</si>
  <si>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</si>
  <si>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</si>
  <si>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</si>
  <si>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</si>
  <si>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</si>
  <si>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</si>
  <si>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</si>
  <si>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</si>
  <si>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</si>
  <si>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</si>
  <si>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</si>
  <si>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</si>
  <si>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</si>
  <si>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</si>
  <si>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</si>
  <si>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</si>
  <si>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</si>
  <si>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</si>
  <si>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</si>
  <si>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</si>
  <si>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</si>
  <si>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</si>
  <si>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</si>
  <si>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</si>
  <si>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</si>
  <si>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</si>
  <si>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</si>
  <si>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</si>
  <si>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</si>
  <si>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</si>
  <si>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</si>
  <si>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</si>
  <si>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</si>
  <si>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</si>
  <si>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</si>
  <si>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</si>
  <si>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</si>
  <si>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</si>
  <si>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</si>
  <si>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</si>
  <si>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</si>
  <si>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</si>
  <si>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</si>
  <si>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</si>
  <si>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</si>
  <si>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</si>
  <si>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</si>
  <si>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</si>
  <si>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</si>
  <si>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</si>
  <si>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</si>
  <si>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</si>
  <si>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</si>
  <si>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</si>
  <si>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</si>
  <si>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</si>
  <si>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</si>
  <si>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</si>
  <si>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</si>
  <si>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</si>
  <si>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</si>
  <si>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</si>
  <si>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</si>
  <si>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</si>
  <si>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</si>
  <si>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</si>
  <si>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</si>
  <si>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</si>
  <si>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</si>
  <si>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</si>
  <si>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</si>
  <si>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</si>
  <si>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</si>
  <si>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</si>
  <si>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</si>
  <si>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</si>
  <si>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</si>
  <si>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</si>
  <si>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</si>
  <si>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</si>
  <si>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</si>
  <si>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</si>
  <si>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</si>
  <si>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</si>
  <si>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</si>
  <si>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</si>
  <si>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</si>
  <si>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</si>
  <si>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</si>
  <si>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</si>
  <si>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</si>
  <si>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</si>
  <si>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</si>
  <si>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</si>
  <si>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</si>
  <si>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</si>
  <si>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</si>
  <si>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</si>
  <si>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</si>
  <si>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</si>
  <si>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</si>
  <si>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</si>
  <si>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</si>
  <si>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</si>
  <si>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</si>
  <si>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</si>
  <si>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</si>
  <si>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</si>
  <si>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</si>
  <si>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</si>
  <si>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</si>
  <si>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</si>
  <si>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</si>
  <si>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</si>
  <si>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</si>
  <si>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</si>
  <si>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</si>
  <si>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</si>
  <si>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</si>
  <si>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</si>
  <si>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</si>
  <si>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</si>
  <si>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</si>
  <si>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</si>
  <si>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</si>
  <si>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</si>
  <si>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</si>
  <si>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</si>
  <si>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</si>
  <si>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</si>
  <si>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</si>
  <si>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</si>
  <si>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</si>
  <si>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</si>
  <si>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</si>
  <si>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</si>
  <si>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</si>
  <si>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</si>
  <si>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</si>
  <si>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</si>
  <si>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</si>
  <si>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</si>
  <si>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</si>
  <si>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</si>
  <si>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</si>
  <si>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</si>
  <si>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</si>
  <si>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</si>
  <si>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</si>
  <si>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</si>
  <si>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</si>
  <si>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</si>
  <si>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</si>
  <si>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</si>
  <si>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</si>
  <si>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</si>
  <si>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</si>
  <si>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</si>
  <si>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</si>
  <si>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</si>
  <si>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</si>
  <si>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</si>
  <si>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</si>
  <si>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</si>
  <si>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</si>
  <si>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</si>
  <si>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</si>
  <si>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</si>
  <si>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</si>
  <si>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</si>
  <si>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</si>
  <si>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</si>
  <si>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</si>
  <si>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</si>
  <si>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</si>
  <si>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</si>
  <si>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</si>
  <si>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</si>
  <si>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</si>
  <si>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</si>
  <si>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</si>
  <si>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</si>
  <si>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</si>
  <si>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</si>
  <si>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</si>
  <si>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</si>
  <si>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</si>
  <si>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</si>
  <si>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</si>
  <si>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</si>
  <si>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</si>
  <si>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</si>
  <si>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</si>
  <si>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</si>
  <si>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</si>
  <si>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</si>
  <si>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</si>
  <si>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</si>
  <si>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</si>
  <si>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</si>
  <si>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</si>
  <si>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</si>
  <si>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</si>
  <si>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</si>
  <si>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</si>
  <si>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</si>
  <si>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</si>
  <si>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</si>
  <si>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</si>
  <si>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</si>
  <si>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</si>
  <si>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</si>
  <si>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</si>
  <si>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</si>
  <si>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</si>
  <si>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</si>
  <si>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</si>
  <si>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</si>
  <si>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</si>
  <si>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</si>
  <si>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</si>
  <si>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</si>
  <si>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</si>
  <si>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</si>
  <si>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</si>
  <si>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</si>
  <si>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</si>
  <si>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</si>
  <si>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</si>
  <si>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</si>
  <si>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</si>
  <si>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</si>
  <si>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</si>
  <si>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</si>
  <si>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</si>
  <si>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</si>
  <si>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</si>
  <si>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</si>
  <si>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</si>
  <si>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</si>
  <si>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</si>
  <si>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</si>
  <si>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</si>
  <si>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</si>
  <si>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</si>
  <si>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</si>
  <si>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</si>
  <si>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</si>
  <si>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</si>
  <si>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</si>
  <si>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</si>
  <si>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</si>
  <si>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</si>
  <si>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</si>
  <si>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</si>
  <si>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</si>
  <si>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</si>
  <si>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</si>
  <si>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</si>
  <si>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</si>
  <si>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</si>
  <si>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</si>
  <si>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</si>
  <si>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</si>
  <si>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</si>
  <si>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</si>
  <si>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</si>
  <si>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</si>
  <si>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</si>
  <si>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</si>
  <si>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</si>
  <si>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</si>
  <si>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</si>
  <si>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</si>
  <si>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</si>
  <si>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</si>
  <si>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</si>
  <si>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</si>
  <si>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</si>
  <si>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</si>
  <si>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</si>
  <si>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</si>
  <si>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</si>
  <si>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</si>
  <si>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</si>
  <si>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</si>
  <si>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</si>
  <si>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</si>
  <si>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</si>
  <si>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</si>
  <si>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</si>
  <si>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</si>
  <si>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</si>
  <si>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</si>
  <si>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</si>
  <si>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</si>
  <si>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</si>
  <si>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</si>
  <si>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</si>
  <si>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</si>
  <si>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</si>
  <si>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</si>
  <si>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</si>
  <si>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</si>
  <si>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</si>
  <si>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</si>
  <si>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</si>
  <si>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</si>
  <si>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</si>
  <si>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</si>
  <si>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</si>
  <si>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</si>
  <si>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</si>
  <si>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</si>
  <si>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</si>
  <si>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</si>
  <si>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</si>
  <si>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</si>
  <si>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</si>
  <si>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</si>
  <si>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</si>
  <si>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</si>
  <si>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</si>
  <si>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</si>
  <si>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</si>
  <si>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</si>
  <si>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</si>
  <si>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</si>
  <si>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</si>
  <si>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</si>
  <si>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</si>
  <si>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</si>
  <si>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</si>
  <si>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</si>
  <si>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</si>
  <si>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</si>
  <si>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</si>
  <si>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</si>
  <si>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</si>
  <si>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</si>
  <si>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</si>
  <si>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</si>
  <si>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</si>
  <si>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</si>
  <si>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</si>
  <si>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</si>
  <si>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</si>
  <si>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</si>
  <si>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</si>
  <si>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</si>
  <si>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</si>
  <si>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</si>
  <si>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</si>
  <si>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</si>
  <si>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</si>
  <si>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</si>
  <si>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</si>
  <si>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</si>
  <si>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</si>
  <si>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</si>
  <si>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</si>
  <si>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</si>
  <si>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</si>
  <si>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</si>
  <si>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</si>
  <si>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</si>
  <si>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</si>
  <si>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</si>
  <si>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</si>
  <si>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</si>
  <si>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</si>
  <si>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</si>
  <si>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</si>
  <si>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</si>
  <si>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</si>
  <si>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</si>
  <si>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</si>
  <si>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</si>
  <si>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</si>
  <si>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</si>
  <si>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</si>
  <si>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</si>
  <si>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</si>
  <si>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</si>
  <si>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</si>
  <si>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</si>
  <si>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</si>
  <si>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</si>
  <si>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</si>
  <si>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</si>
  <si>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</si>
  <si>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</si>
  <si>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</si>
  <si>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</si>
  <si>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</si>
  <si>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</si>
  <si>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</si>
  <si>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</si>
  <si>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</si>
  <si>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</si>
  <si>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</si>
  <si>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</si>
  <si>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</si>
  <si>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</si>
  <si>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</si>
  <si>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</si>
  <si>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</si>
  <si>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</si>
  <si>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</si>
  <si>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</si>
  <si>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</si>
  <si>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</si>
  <si>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</si>
  <si>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</si>
  <si>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</si>
  <si>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</si>
  <si>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</si>
  <si>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</si>
  <si>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</si>
  <si>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</si>
  <si>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</si>
  <si>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</si>
  <si>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</si>
  <si>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</si>
  <si>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</si>
  <si>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</si>
  <si>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</si>
  <si>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</si>
  <si>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</si>
  <si>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</si>
  <si>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</si>
  <si>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</si>
  <si>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</si>
  <si>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</si>
  <si>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</si>
  <si>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</si>
  <si>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</si>
  <si>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</si>
  <si>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</si>
  <si>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</si>
  <si>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</si>
  <si>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</si>
  <si>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</si>
  <si>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</si>
  <si>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</si>
  <si>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</si>
  <si>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</si>
  <si>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</si>
  <si>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</si>
  <si>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</si>
  <si>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</si>
  <si>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</si>
  <si>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</si>
  <si>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</si>
  <si>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</si>
  <si>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</si>
  <si>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</si>
  <si>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</si>
  <si>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</si>
  <si>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</si>
  <si>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</si>
  <si>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</si>
  <si>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</si>
  <si>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</si>
  <si>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</si>
  <si>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</si>
  <si>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</si>
  <si>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</si>
  <si>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</si>
  <si>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</si>
  <si>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</si>
  <si>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</si>
  <si>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</si>
  <si>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</si>
  <si>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</si>
  <si>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</si>
  <si>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</si>
  <si>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</si>
  <si>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</si>
  <si>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</si>
  <si>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</si>
  <si>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</si>
  <si>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</si>
  <si>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</si>
  <si>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</si>
  <si>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</si>
  <si>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</si>
  <si>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</si>
  <si>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</si>
  <si>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</si>
  <si>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</si>
  <si>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</si>
  <si>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</si>
  <si>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</si>
  <si>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</si>
  <si>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</si>
  <si>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</si>
  <si>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</si>
  <si>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</si>
  <si>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</si>
  <si>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</si>
  <si>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</si>
  <si>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</si>
  <si>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</si>
  <si>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</si>
  <si>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</si>
  <si>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</si>
  <si>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</si>
  <si>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</si>
  <si>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</si>
  <si>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</si>
  <si>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</si>
  <si>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</si>
  <si>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</si>
  <si>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</si>
  <si>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</si>
  <si>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</si>
  <si>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</si>
  <si>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</si>
  <si>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</si>
  <si>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</si>
  <si>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</si>
  <si>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</si>
  <si>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</si>
  <si>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</si>
  <si>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</si>
  <si>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</si>
  <si>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</si>
  <si>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</si>
  <si>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</si>
  <si>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</si>
  <si>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</si>
  <si>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</si>
  <si>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</si>
  <si>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</si>
  <si>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</si>
  <si>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</si>
  <si>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</si>
  <si>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</si>
  <si>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</si>
  <si>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</si>
  <si>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</si>
  <si>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</si>
  <si>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</si>
  <si>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</si>
  <si>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</si>
  <si>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</si>
  <si>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</si>
  <si>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</si>
  <si>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</si>
  <si>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</si>
  <si>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</si>
  <si>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</si>
  <si>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</si>
  <si>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</si>
  <si>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</si>
  <si>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</si>
  <si>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</si>
  <si>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</si>
  <si>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</si>
  <si>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</si>
  <si>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</si>
  <si>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</si>
  <si>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</si>
  <si>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</si>
  <si>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</si>
  <si>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</si>
  <si>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</si>
  <si>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</si>
  <si>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</si>
  <si>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</si>
  <si>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</si>
  <si>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</si>
  <si>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</si>
  <si>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</si>
  <si>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</si>
  <si>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</si>
  <si>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</si>
  <si>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</si>
  <si>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</si>
  <si>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</si>
  <si>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</si>
  <si>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</si>
  <si>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</si>
  <si>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</si>
  <si>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</si>
  <si>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</si>
  <si>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</si>
  <si>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</si>
  <si>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</si>
  <si>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</si>
  <si>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</si>
  <si>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</si>
  <si>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</si>
  <si>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</si>
  <si>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</si>
  <si>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</si>
  <si>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</si>
  <si>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</si>
  <si>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</si>
  <si>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</si>
  <si>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</si>
  <si>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</si>
  <si>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</si>
  <si>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</si>
  <si>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</si>
  <si>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</si>
  <si>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</si>
  <si>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</si>
  <si>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</si>
  <si>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</si>
  <si>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</si>
  <si>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</si>
  <si>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</si>
  <si>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</si>
  <si>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</si>
  <si>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</si>
  <si>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</si>
  <si>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</si>
  <si>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</si>
  <si>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</si>
  <si>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</si>
  <si>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</si>
  <si>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</si>
  <si>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</si>
  <si>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</si>
  <si>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</si>
  <si>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</si>
  <si>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</si>
  <si>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</si>
  <si>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</si>
  <si>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</si>
  <si>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</si>
  <si>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</si>
  <si>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</si>
  <si>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</si>
  <si>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</si>
  <si>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</si>
  <si>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</si>
  <si>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</si>
  <si>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</si>
  <si>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</si>
  <si>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</si>
  <si>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</si>
  <si>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</si>
  <si>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</si>
  <si>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</si>
  <si>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</si>
  <si>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</si>
  <si>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</si>
  <si>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</si>
  <si>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</si>
  <si>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</si>
  <si>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</si>
  <si>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</si>
  <si>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</si>
  <si>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</si>
  <si>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</si>
  <si>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</si>
  <si>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</si>
  <si>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</si>
  <si>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</si>
  <si>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</si>
  <si>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</si>
  <si>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</si>
  <si>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</si>
  <si>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</si>
  <si>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</si>
  <si>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</si>
  <si>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</si>
  <si>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</si>
  <si>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</si>
  <si>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</si>
  <si>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</si>
  <si>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</si>
  <si>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</si>
  <si>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</si>
  <si>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</si>
  <si>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</si>
  <si>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</si>
  <si>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</si>
  <si>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</si>
  <si>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</si>
  <si>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</si>
  <si>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</si>
  <si>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</si>
  <si>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</si>
  <si>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</si>
  <si>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</si>
  <si>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</si>
  <si>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</si>
  <si>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</si>
  <si>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</si>
  <si>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</si>
  <si>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</si>
  <si>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</si>
  <si>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</si>
  <si>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</si>
  <si>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</si>
  <si>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</si>
  <si>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</si>
  <si>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</si>
  <si>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</si>
  <si>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</si>
  <si>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</si>
  <si>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</si>
  <si>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</si>
  <si>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</si>
  <si>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</si>
  <si>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</si>
  <si>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</si>
  <si>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</si>
  <si>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</si>
  <si>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</si>
  <si>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</si>
  <si>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</si>
  <si>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</si>
  <si>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</si>
  <si>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</si>
  <si>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</si>
  <si>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</si>
  <si>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</si>
  <si>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</si>
  <si>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</si>
  <si>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</si>
  <si>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</si>
  <si>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</si>
  <si>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</si>
  <si>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</si>
  <si>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</si>
  <si>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</si>
  <si>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</si>
  <si>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</si>
  <si>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</si>
  <si>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</si>
  <si>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</si>
  <si>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</si>
  <si>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</si>
  <si>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</si>
  <si>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</si>
  <si>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</si>
  <si>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</si>
  <si>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</si>
  <si>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</si>
  <si>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</si>
  <si>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</si>
  <si>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</si>
  <si>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</si>
  <si>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</si>
  <si>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</si>
  <si>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</si>
  <si>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</si>
  <si>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</si>
  <si>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</si>
  <si>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</si>
  <si>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</si>
  <si>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</si>
  <si>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</si>
  <si>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</si>
  <si>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</si>
  <si>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</si>
  <si>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</si>
  <si>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</si>
  <si>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</si>
  <si>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</si>
  <si>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</si>
  <si>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</si>
  <si>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</si>
  <si>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</si>
  <si>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</si>
  <si>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</si>
  <si>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</si>
  <si>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</si>
  <si>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</si>
  <si>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</si>
  <si>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</si>
  <si>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</si>
  <si>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</si>
  <si>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</si>
  <si>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</si>
  <si>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</si>
  <si>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</si>
  <si>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</si>
  <si>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</si>
  <si>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</si>
  <si>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</si>
  <si>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</si>
  <si>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</si>
  <si>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</si>
  <si>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</si>
  <si>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</si>
  <si>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</si>
  <si>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</si>
  <si>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</si>
  <si>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</si>
  <si>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</si>
  <si>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</si>
  <si>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</si>
  <si>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</si>
  <si>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</si>
  <si>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</si>
  <si>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</si>
  <si>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</si>
  <si>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</si>
  <si>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</si>
  <si>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</si>
  <si>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</si>
  <si>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</si>
  <si>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</si>
  <si>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</si>
  <si>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</si>
  <si>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</si>
  <si>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</si>
  <si>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</si>
  <si>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</si>
  <si>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</si>
  <si>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</si>
  <si>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</si>
  <si>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</si>
  <si>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</si>
  <si>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</si>
  <si>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</si>
  <si>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</si>
  <si>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</si>
  <si>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</si>
  <si>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</si>
  <si>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</si>
  <si>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</si>
  <si>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</si>
  <si>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</si>
  <si>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</si>
  <si>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</si>
  <si>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</si>
  <si>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</si>
  <si>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</si>
  <si>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</si>
  <si>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</si>
  <si>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</si>
  <si>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</si>
  <si>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</si>
  <si>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</si>
  <si>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</si>
  <si>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</si>
  <si>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</si>
  <si>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</si>
  <si>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</si>
  <si>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</si>
  <si>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</si>
  <si>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</si>
  <si>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</si>
  <si>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</si>
  <si>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</si>
  <si>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</si>
  <si>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</si>
  <si>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</si>
  <si>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</si>
  <si>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</si>
  <si>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</si>
  <si>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</si>
  <si>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</si>
  <si>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</si>
  <si>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</si>
  <si>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</si>
  <si>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</si>
  <si>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</si>
  <si>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</si>
  <si>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</si>
  <si>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</si>
  <si>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</si>
  <si>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</si>
  <si>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</si>
  <si>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</si>
  <si>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</si>
  <si>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</si>
  <si>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</si>
  <si>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</si>
  <si>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</si>
  <si>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</si>
  <si>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</si>
  <si>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</si>
  <si>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</si>
  <si>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</si>
  <si>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</si>
  <si>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</si>
  <si>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</si>
  <si>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</si>
  <si>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</si>
  <si>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</si>
  <si>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</si>
  <si>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</si>
  <si>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</si>
  <si>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</si>
  <si>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</si>
  <si>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</si>
  <si>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</si>
  <si>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</si>
  <si>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</si>
  <si>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</si>
  <si>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</si>
  <si>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</si>
  <si>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</si>
  <si>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</si>
  <si>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</si>
  <si>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</si>
  <si>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</si>
  <si>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</si>
  <si>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</si>
  <si>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</si>
  <si>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</si>
  <si>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</si>
  <si>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</si>
  <si>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</si>
  <si>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</si>
  <si>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</si>
  <si>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</si>
  <si>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</si>
  <si>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</si>
  <si>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</si>
  <si>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</si>
  <si>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</si>
  <si>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</si>
  <si>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</si>
  <si>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</si>
  <si>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</si>
  <si>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</si>
  <si>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</si>
  <si>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</si>
  <si>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</si>
  <si>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</si>
  <si>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</si>
  <si>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</si>
  <si>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</si>
  <si>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</si>
  <si>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</si>
  <si>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</si>
  <si>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</si>
  <si>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</si>
  <si>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</si>
  <si>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</si>
  <si>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</si>
  <si>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</si>
  <si>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</si>
  <si>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</si>
  <si>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</si>
  <si>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</si>
  <si>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</si>
  <si>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</si>
  <si>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</si>
  <si>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</si>
  <si>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</si>
  <si>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</si>
  <si>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</si>
  <si>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</si>
  <si>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</si>
  <si>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</si>
  <si>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</si>
  <si>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</si>
  <si>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</si>
  <si>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</si>
  <si>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</si>
  <si>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</si>
  <si>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</si>
  <si>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</si>
  <si>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</si>
  <si>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</si>
  <si>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</si>
  <si>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</si>
  <si>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</si>
  <si>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</si>
  <si>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</si>
  <si>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</si>
  <si>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</si>
  <si>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</si>
  <si>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</si>
  <si>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</si>
  <si>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</si>
  <si>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</si>
  <si>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</si>
  <si>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</si>
  <si>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</si>
  <si>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</si>
  <si>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</si>
  <si>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</si>
  <si>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</si>
  <si>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</si>
  <si>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</si>
  <si>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</si>
  <si>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</si>
  <si>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</si>
  <si>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</si>
  <si>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</si>
  <si>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</si>
  <si>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</si>
  <si>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</si>
  <si>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</si>
  <si>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</si>
  <si>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</si>
  <si>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</si>
  <si>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</si>
  <si>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</si>
  <si>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</si>
  <si>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</si>
  <si>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</si>
  <si>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</si>
  <si>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</si>
  <si>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</si>
  <si>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</si>
  <si>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</si>
  <si>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</si>
  <si>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</si>
  <si>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</si>
  <si>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</si>
  <si>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</si>
  <si>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</si>
  <si>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</si>
  <si>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</si>
  <si>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</si>
  <si>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</si>
  <si>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</si>
  <si>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</si>
  <si>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</si>
  <si>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</si>
  <si>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</si>
  <si>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</si>
  <si>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</si>
  <si>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</si>
  <si>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</si>
  <si>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</si>
  <si>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</si>
  <si>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</si>
  <si>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</si>
  <si>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</si>
  <si>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</si>
  <si>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</si>
  <si>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</si>
  <si>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</si>
  <si>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</si>
  <si>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</si>
  <si>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</si>
  <si>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</si>
  <si>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</si>
  <si>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</si>
  <si>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</si>
  <si>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</si>
  <si>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</si>
  <si>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PCM-20251001-00001996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</si>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</sst>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268.87713263888872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15.256148842592665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4.782708333368646E-2</v>
      </c>
      <c r="H4" s="66">
        <v>45931.767314814817</v>
      </c>
      <c r="I4" s="73" t="str">
        <f>IFERROR(VLOOKUP(D4,DB!A:F,6,0),"")</f>
        <v>SCECO</v>
      </c>
      <c r="J4" s="73" t="str">
        <f>IFERROR(VLOOKUP(D4,DB!A:G,7,0),"")</f>
        <v>Vandalized</v>
      </c>
      <c r="K4" s="69" t="s">
        <v>38970</v>
      </c>
      <c r="L4" s="70" t="str">
        <f>IFERROR(VLOOKUP(D4,DB!A:I,9,0),"")</f>
        <v>Latis</v>
      </c>
    </row>
    <row r="5" spans="1:12" ht="15" customHeight="1">
      <c r="A5" s="63" t="s">
        <v>38971</v>
      </c>
      <c r="B5" s="73" t="str">
        <f>IFERROR(VLOOKUP(D5,DB!A:K,11,0),"")</f>
        <v>R1</v>
      </c>
      <c r="C5" s="64">
        <v>1</v>
      </c>
      <c r="D5" s="64" t="s">
        <v>19242</v>
      </c>
      <c r="E5" s="65" t="s">
        <v>38964</v>
      </c>
      <c r="F5" s="66">
        <v>45931.824745370373</v>
      </c>
      <c r="G5" s="67">
        <f ca="1">IFERROR(NOW()-F5,"")</f>
        <v>8.1319444143446162E-4</v>
      </c>
      <c r="H5" s="66">
        <v>45931.818495370368</v>
      </c>
      <c r="I5" s="73" t="str">
        <f>IFERROR(VLOOKUP(D5,DB!A:F,6,0),"")</f>
        <v>Power Cube</v>
      </c>
      <c r="J5" s="73" t="str">
        <f>IFERROR(VLOOKUP(D5,DB!A:G,7,0),"")</f>
        <v>No BB Design+Weak</v>
      </c>
      <c r="K5" s="69" t="s">
        <v>38972</v>
      </c>
      <c r="L5" s="70" t="str">
        <f>IFERROR(VLOOKUP(D5,DB!A:I,9,0),"")</f>
        <v>Latis</v>
      </c>
    </row>
    <row r="6" spans="1:12" ht="15" customHeight="1">
      <c r="A6" s="63"/>
      <c r="B6" s="73" t="str">
        <f>IFERROR(VLOOKUP(D6,DB!A:K,11,0),"")</f>
        <v/>
      </c>
      <c r="C6" s="64"/>
      <c r="D6" s="64"/>
      <c r="E6" s="65"/>
      <c r="F6" s="66"/>
      <c r="G6" s="67">
        <f ca="1">IFERROR(NOW()-F6,"")</f>
        <v>45931.825558564815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45931.825558564815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45931.825558564815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45931.825558564815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45931.825558564815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45931.825558564815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45931.825558564815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45931.825558564815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45931.825558564815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45931.825558564815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45931.825558564815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45931.825558564815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45931.825558564815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45931.825558564815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45931.825558564815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45931.825558564815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45931.825558564815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45931.825558564815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45931.825558564815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45931.825558564815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45931.825558564815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45931.825558564815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45931.825558564815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45931.825558564815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45931.825558564815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45931.825558564815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45931.825558564815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45931.825558564815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45931.825558564815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45931.825558564815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45931.825558564815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45931.825558564815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45931.825558564815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45931.825558564815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45931.825558564815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45931.825558564815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45931.825558564815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45931.825558564815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45931.825558564815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45931.825558564815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45931.825558564815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45931.825558564815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45931.825558564815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45931.825558564815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45931.825558564815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45931.825558564815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45931.825558564815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45931.825558564815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45931.825558564815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45931.825558564815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45931.825558564815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45931.825558564815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45931.825558564815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45931.825558564815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45931.825558564815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45931.825558564815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45931.825558564815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45931.825558564815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45931.825558564815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45931.825558564815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45931.825558564815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45931.825558564815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45931.825558564815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45931.825558564815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45931.825558564815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45931.825558564815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45931.825558564815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45931.825558564815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45931.825558564815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45931.825558564815</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240.17377615740406</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125.09847523148346</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106.82572060185339</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8.5999914351850748</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21370</v>
      </c>
      <c r="E7" s="131" t="s">
        <v>38964</v>
      </c>
      <c r="F7" s="146">
        <v>45931.703298611108</v>
      </c>
      <c r="G7" s="133">
        <f ca="1">IFERROR(NOW()-F7,"-")</f>
        <v>0.1222599537068163</v>
      </c>
      <c r="H7" s="146" t="s">
        <v>39061</v>
      </c>
      <c r="I7" s="18" t="str">
        <f>IFERROR(VLOOKUP(D7,DB!A:F,6,0),"")</f>
        <v>SCECO</v>
      </c>
      <c r="J7" s="18" t="str">
        <f>IFERROR(VLOOKUP(D7,DB!A:G,7,0),"")</f>
        <v>In progress</v>
      </c>
      <c r="K7" s="148"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39063</v>
      </c>
      <c r="B8" s="147" t="str">
        <f>IFERROR(VLOOKUP(D8,DB!A:K,11,0),"")</f>
        <v>R2</v>
      </c>
      <c r="C8" s="18">
        <v>1</v>
      </c>
      <c r="D8" s="18" t="s">
        <v>30273</v>
      </c>
      <c r="E8" s="131" t="s">
        <v>38964</v>
      </c>
      <c r="F8" s="132">
        <v>45931.822060185186</v>
      </c>
      <c r="G8" s="133">
        <f ca="1">IFERROR(NOW()-F8,"-")</f>
        <v>3.4983796285814606E-3</v>
      </c>
      <c r="H8" s="132">
        <v>45931.816099537034</v>
      </c>
      <c r="I8" s="147" t="str">
        <f>IFERROR(VLOOKUP(D8,DB!A:F,6,0),"")</f>
        <v>SCECO</v>
      </c>
      <c r="J8" s="147" t="str">
        <f>IFERROR(VLOOKUP(D8,DB!A:G,7,0),"")</f>
        <v>Vandalized</v>
      </c>
      <c r="K8" s="19" t="s">
        <v>39064</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ca="1">IFERROR(NOW()-F9,"-")</f>
        <v>45931.825558564815</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45931.825558564815</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45931.825558564815</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45931.825558564815</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45931.825558564815</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45931.825558564815</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45931.825558564815</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45931.825558564815</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45931.825558564815</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45931.825558564815</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45931.825558564815</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45931.825558564815</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45931.825558564815</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45931.825558564815</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45931.825558564815</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45931.825558564815</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45931.825558564815</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45931.825558564815</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45931.825558564815</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45931.825558564815</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45931.825558564815</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45931.825558564815</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45931.825558564815</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45931.825558564815</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45931.825558564815</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45931.825558564815</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45931.825558564815</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45931.825558564815</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45931.825558564815</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45931.825558564815</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45931.825558564815</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45931.825558564815</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45931.825558564815</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45931.825558564815</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45931.825558564815</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45931.825558564815</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45931.825558564815</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45931.825558564815</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45931.825558564815</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45931.825558564815</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45931.825558564815</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45931.825558564815</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45931.825558564815</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45931.825558564815</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45931.825558564815</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45931.825558564815</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45931.825558564815</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45931.825558564815</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45931.825558564815</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45931.825558564815</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45931.825558564815</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45931.825558564815</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45931.825558564815</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45931.825558564815</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45931.825558564815</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45931.825558564815</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45931.825558564815</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45931.825558564815</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45931.825558564815</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45931.825558564815</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45931.825558564815</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45931.825558564815</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45931.825558564815</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45931.825558564815</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45931.825558564815</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45931.825558564815</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45931.825558564815</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45931.825558564815</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45931.825558564815</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45931.825558564815</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45931.825558564815</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45931.825558564815</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45931.825558564815</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45931.825558564815</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45931.825558564815</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45931.825558564815</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45931.825558564815</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45931.825558564815</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45931.825558564815</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45931.825558564815</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45931.825558564815</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45931.825558564815</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45931.825558564815</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45931.825558564815</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45931.825558564815</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45931.825558564815</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45931.825558564815</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45931.825558564815</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45931.825558564815</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45931.825558564815</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45931.825558564815</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45931.825558564815</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45931.825558564815</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45931.825558564815</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45931.825558564815</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45931.825558564815</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45931.825558564815</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45931.825558564815</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45931.825558564815</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45931.825558564815</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45931.825558564815</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45931.825558564815</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45931.825558564815</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45931.825558564815</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45931.825558564815</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45931.825558564815</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45931.825558564815</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45931.825558564815</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45931.825558564815</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45931.825558564815</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45931.825558564815</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45931.825558564815</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45931.825558564815</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45931.825558564815</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45931.825558564815</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45931.825558564815</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45931.825558564815</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45931.825558564815</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45931.825558564815</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45931.825558564815</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45931.825558564815</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45931.825558564815</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45931.825558564815</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45931.825558564815</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45931.825558564815</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45931.825558564815</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45931.825558564815</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45931.825558564815</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45931.825558564815</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45931.825558564815</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45931.825558564815</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45931.825558564815</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45931.825558564815</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45931.825558564815</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45931.825558564815</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45931.825558564815</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45931.825558564815</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45931.825558564815</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45931.825558564815</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45931.825558564815</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45931.825558564815</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45931.825558564815</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45931.825558564815</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45931.825558564815</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45931.825558564815</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45931.825558564815</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45931.825558564815</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45931.825558564815</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45931.825558564815</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45931.825558564815</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45931.825558564815</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45931.825558564815</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45931.825558564815</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45931.825558564815</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45931.825558564815</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45931.825558564815</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45931.825558564815</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45931.825558564815</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45931.825558564815</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45931.825558564815</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45931.825558564815</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45931.825558564815</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45931.825558564815</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45931.825558564815</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45931.825558564815</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45931.825558564815</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45931.825558564815</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45931.825558564815</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45931.825558564815</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45931.825558564815</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45931.825558564815</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45931.825558564815</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45931.825558564815</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45931.825558564815</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45931.825558564815</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45931.825558564815</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45931.825558564815</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45931.825558564815</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45931.825558564815</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45931.825558564815</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45931.825558564815</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45931.825558564815</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45931.825558564815</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45931.825558564815</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45931.825558564815</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45931.825558564815</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45931.825558564815</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45931.825558564815</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45931.825558564815</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45931.825558564815</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45931.825558564815</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45931.825558564815</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45931.825558564815</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45931.825558564815</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45931.825558564815</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45931.825558564815</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45931.825558564815</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45931.825558564815</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45931.825558564815</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45931.825558564815</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45931.825558564815</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45931.825558564815</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45931.825558564815</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45931.825558564815</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45931.825558564815</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45931.825558564815</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45931.825558564815</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45931.825558564815</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45931.825558564815</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45931.825558564815</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45931.825558564815</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45931.825558564815</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45931.825558564815</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45931.825558564815</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45931.825558564815</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45931.825558564815</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45931.825558564815</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45931.825558564815</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45931.825558564815</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45931.825558564815</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45931.825558564815</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45931.825558564815</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45931.825558564815</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45931.825558564815</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45931.825558564815</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45931.825558564815</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45931.825558564815</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45931.825558564815</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45931.825558564815</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45931.825558564815</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45931.825558564815</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45931.825558564815</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45931.825558564815</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45931.825558564815</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45931.825558564815</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45931.825558564815</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45931.825558564815</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45931.825558564815</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45931.825558564815</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45931.825558564815</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45931.825558564815</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45931.825558564815</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45931.825558564815</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45931.825558564815</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45931.825558564815</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45931.825558564815</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45931.825558564815</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45931.825558564815</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45931.825558564815</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45931.825558564815</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45931.825558564815</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45931.825558564815</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45931.825558564815</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45931.825558564815</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45931.825558564815</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45931.825558564815</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45931.825558564815</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45931.825558564815</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45931.825558564815</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45931.825558564815</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45931.825558564815</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45931.825558564815</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45931.825558564815</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45931.825558564815</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45931.825558564815</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45931.825558564815</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45931.825558564815</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45931.825558564815</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45931.825558564815</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45931.825558564815</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45931.825558564815</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45931.825558564815</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45931.825558564815</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45931.825558564815</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45931.825558564815</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45931.825558564815</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45931.825558564815</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45931.825558564815</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45931.825558564815</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45931.825558564815</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45931.825558564815</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45931.825558564815</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45931.825558564815</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45931.825558564815</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45931.825558564815</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45931.825558564815</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45931.825558564815</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45931.825558564815</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45931.825558564815</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45931.825558564815</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45931.825558564815</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45931.825558564815</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45931.825558564815</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45931.825558564815</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45931.825558564815</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45931.825558564815</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45931.825558564815</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45931.825558564815</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45931.825558564815</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45931.825558564815</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45931.825558564815</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45931.825558564815</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45931.825558564815</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45931.825558564815</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45931.825558564815</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45931.825558564815</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45931.825558564815</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45931.825558564815</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45931.825558564815</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45931.825558564815</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45931.825558564815</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45931.825558564815</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45931.825558564815</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45931.825558564815</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45931.825558564815</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45931.825558564815</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45931.825558564815</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45931.825558564815</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45931.825558564815</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45931.825558564815</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45931.825558564815</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45931.825558564815</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45931.825558564815</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45931.825558564815</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45931.825558564815</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45931.825558564815</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45931.825558564815</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45931.825558564815</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45931.825558564815</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45931.825558564815</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45931.825558564815</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45931.825558564815</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45931.825558564815</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45931.825558564815</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45931.825558564815</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45931.825558564815</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45931.825558564815</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45931.825558564815</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45931.825558564815</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45931.825558564815</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45931.825558564815</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45931.825558564815</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45931.825558564815</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45931.825558564815</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45931.825558564815</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45931.825558564815</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45931.825558564815</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45931.825558564815</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45931.825558564815</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45931.825558564815</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45931.825558564815</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45931.825558564815</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45931.825558564815</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45931.825558564815</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45931.825558564815</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45931.825558564815</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45931.825558564815</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45931.825558564815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45931.825558564815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45931.825558564815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45931.825558564815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45931.825558564815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45931.825558564815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45931.825558564815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45931.825558564815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45931.825558564815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45931.825558564815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45931.825558564815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45931.825558564815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45931.825558564815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45931.825558564815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45931.825558564815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45931.825558564815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45931.825558564815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45931.825558564815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45931.825558564815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45931.825558564815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45931.825558564815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45931.825558564815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45931.825558564815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45931.825558564815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45931.825558564815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45931.825558564815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45931.825558564815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45931.825558564815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45931.825558564815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45931.825558564815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45931.825558564815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45931.825558564815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45931.825558564815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45931.825558564815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45931.825558564815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45931.825558564815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45931.825558564815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45931.825558564815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45931.825558564815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45931.825558564815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45931.825558564815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45931.825558564815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45931.825558564815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45931.825558564815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45931.825558564815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45931.825558564815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45931.825558564815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45931.825558564815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45931.825558564815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45931.825558564815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45931.825558564815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45931.825558564815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45931.825558564815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45931.825558564815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45931.825558564815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45931.825558564815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45931.825558564815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45931.825558564815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45931.825558564815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45931.825558564815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45931.825558564815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45931.825558564815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45931.825558564815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45931.825558564815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45931.825558564815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45931.825558564815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45931.825558564815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45931.825558564815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45931.825558564815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45931.825558564815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45931.825558564815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45931.825558564815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45931.825558564815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45931.825558564815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45931.825558564815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45931.825558564815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45931.825558564815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45931.825558564815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45931.825558564815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45931.825558564815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45931.825558564815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45931.825558564815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45931.825558564815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45931.825558564815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45931.825558564815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45931.825558564815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45931.825558564815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45931.825558564815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45931.825558564815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45931.825558564815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45931.825558564815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45931.825558564815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45931.825558564815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45931.825558564815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45931.825558564815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45931.825558564815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45931.825558564815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45931.825558564815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45931.825558564815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45931.825558564815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45931.825558564815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45931.825558564815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45931.825558564815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45931.825558564815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45931.825558564815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45931.825558564815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45931.825558564815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45931.825558564815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45931.825558564815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45931.825558564815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45931.825558564815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45931.825558564815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45931.825558564815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45931.825558564815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45931.825558564815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45931.825558564815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45931.825558564815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45931.825558564815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45931.825558564815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45931.825558564815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45931.825558564815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45931.825558564815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45931.825558564815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45931.825558564815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45931.825558564815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45931.825558564815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45931.825558564815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45931.825558564815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45931.825558564815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45931.825558564815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45931.825558564815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45931.825558564815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45931.825558564815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45931.825558564815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45931.825558564815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45931.825558564815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45931.825558564815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45931.825558564815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45931.825558564815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45931.825558564815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45931.825558564815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45931.825558564815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45931.825558564815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45931.825558564815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45931.825558564815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45931.825558564815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45931.825558564815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45931.825558564815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45931.825558564815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45931.825558564815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45931.825558564815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45931.825558564815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45931.825558564815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45931.825558564815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45931.825558564815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45931.825558564815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45931.825558564815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45931.825558564815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45931.825558564815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45931.825558564815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45931.825558564815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45931.825558564815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45931.825558564815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45931.825558564815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45931.825558564815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45931.825558564815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45931.825558564815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45931.825558564815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45931.825558564815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45931.825558564815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45931.825558564815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45931.825558564815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45931.825558564815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45931.825558564815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45931.825558564815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45931.825558564815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45931.825558564815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45931.825558564815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45931.825558564815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45931.825558564815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45931.825558564815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45931.825558564815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45931.825558564815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45931.825558564815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45931.825558564815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45931.825558564815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45931.825558564815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45931.825558564815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45931.825558564815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45931.825558564815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45931.825558564815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45931.825558564815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45931.825558564815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45931.825558564815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45931.825558564815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45931.825558564815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45931.825558564815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45931.825558564815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45931.825558564815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45931.825558564815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45931.825558564815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45931.825558564815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45931.825558564815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45931.825558564815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45931.825558564815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45931.825558564815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45931.825558564815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45931.825558564815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45931.825558564815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45931.825558564815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45931.825558564815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45931.825558564815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45931.825558564815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45931.825558564815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45931.825558564815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45931.825558564815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45931.825558564815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45931.825558564815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45931.825558564815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45931.825558564815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45931.825558564815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45931.825558564815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45931.825558564815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45931.825558564815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45931.825558564815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45931.825558564815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45931.825558564815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45931.825558564815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45931.825558564815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45931.825558564815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45931.825558564815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45931.825558564815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45931.825558564815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45931.825558564815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45931.825558564815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45931.825558564815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45931.825558564815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45931.825558564815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45931.825558564815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45931.825558564815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45931.825558564815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45931.825558564815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45931.825558564815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45931.825558564815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45931.825558564815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45931.825558564815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45931.825558564815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45931.825558564815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45931.825558564815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45931.825558564815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45931.825558564815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45931.825558564815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45931.825558564815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45931.825558564815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45931.825558564815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45931.825558564815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45931.825558564815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45931.825558564815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45931.825558564815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45931.825558564815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45931.825558564815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45931.825558564815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45931.825558564815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45931.825558564815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45931.825558564815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45931.825558564815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45931.825558564815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45931.825558564815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45931.825558564815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45931.825558564815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45931.825558564815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45931.825558564815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45931.825558564815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45931.825558564815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45931.825558564815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45931.825558564815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45931.825558564815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45931.825558564815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45931.825558564815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45931.825558564815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45931.825558564815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45931.825558564815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45931.825558564815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45931.825558564815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45931.825558564815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45931.825558564815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45931.825558564815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45931.825558564815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45931.825558564815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45931.825558564815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45931.825558564815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45931.825558564815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45931.825558564815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45931.825558564815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45931.825558564815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45931.825558564815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45931.825558564815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45931.825558564815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45931.825558564815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45931.825558564815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45931.825558564815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45931.825558564815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45931.825558564815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45931.825558564815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45931.825558564815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45931.825558564815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45931.825558564815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45931.825558564815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45931.825558564815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45931.825558564815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45931.825558564815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45931.825558564815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45931.825558564815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45931.825558564815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45931.825558564815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45931.825558564815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45931.825558564815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45931.825558564815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45931.825558564815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45931.825558564815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45931.825558564815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45931.825558564815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45931.825558564815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45931.825558564815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45931.825558564815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45931.825558564815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45931.825558564815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45931.825558564815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45931.825558564815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45931.825558564815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45931.825558564815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45931.825558564815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45931.825558564815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45931.825558564815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45931.825558564815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45931.825558564815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45931.825558564815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45931.825558564815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45931.825558564815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45931.825558564815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45931.825558564815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45931.825558564815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45931.825558564815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45931.825558564815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45931.825558564815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45931.825558564815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45931.825558564815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45931.825558564815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45931.825558564815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45931.825558564815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45931.825558564815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45931.825558564815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45931.825558564815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45931.825558564815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45931.825558564815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45931.825558564815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45931.825558564815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45931.825558564815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45931.825558564815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45931.825558564815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45931.825558564815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45931.825558564815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45931.825558564815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45931.825558564815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45931.825558564815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45931.825558564815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45931.825558564815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45931.825558564815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45931.825558564815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45931.825558564815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45931.825558564815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45931.825558564815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45931.825558564815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45931.825558564815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45931.825558564815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45931.825558564815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45931.825558564815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45931.825558564815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45931.825558564815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45931.825558564815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45931.825558564815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45931.825558564815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45931.825558564815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45931.825558564815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45931.825558564815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45931.825558564815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45931.825558564815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45931.825558564815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45931.825558564815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45931.825558564815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45931.825558564815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45931.825558564815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45931.825558564815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45931.825558564815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45931.825558564815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45931.825558564815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45931.825558564815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45931.825558564815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45931.825558564815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45931.825558564815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45931.825558564815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45931.825558564815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45931.825558564815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45931.825558564815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45931.825558564815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45931.825558564815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45931.825558564815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45931.825558564815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45931.825558564815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45931.825558564815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45931.825558564815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45931.825558564815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45931.825558564815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45931.825558564815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45931.825558564815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45931.825558564815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45931.825558564815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45931.825558564815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45931.825558564815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45931.825558564815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45931.825558564815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45931.825558564815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45931.825558564815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45931.825558564815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45931.825558564815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45931.825558564815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45931.825558564815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45931.825558564815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45931.825558564815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45931.825558564815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45931.825558564815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45931.825558564815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45931.825558564815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45931.825558564815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45931.825558564815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45931.825558564815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45931.825558564815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45931.825558564815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45931.825558564815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45931.825558564815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45931.825558564815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45931.825558564815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45931.825558564815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45931.825558564815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45931.825558564815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45931.825558564815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45931.825558564815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45931.825558564815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45931.825558564815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45931.825558564815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45931.825558564815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45931.825558564815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45931.825558564815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45931.825558564815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45931.825558564815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45931.825558564815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45931.825558564815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45931.825558564815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45931.825558564815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45931.825558564815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45931.825558564815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45931.825558564815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45931.825558564815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45931.825558564815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45931.825558564815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45931.825558564815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45931.825558564815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45931.825558564815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45931.825558564815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45931.825558564815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45931.825558564815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45931.825558564815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45931.825558564815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45931.825558564815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45931.825558564815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45931.825558564815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45931.825558564815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45931.825558564815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45931.825558564815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45931.825558564815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45931.825558564815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45931.825558564815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45931.825558564815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45931.825558564815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45931.825558564815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45931.825558564815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45931.825558564815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45931.825558564815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45931.825558564815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45931.825558564815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45931.825558564815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45931.825558564815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45931.825558564815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45931.825558564815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45931.825558564815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45931.825558564815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45931.825558564815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45931.825558564815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45931.825558564815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45931.825558564815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45931.825558564815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45931.825558564815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45931.825558564815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45931.825558564815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45931.825558564815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45931.825558564815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45931.825558564815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45931.825558564815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45931.825558564815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45931.825558564815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45931.825558564815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45931.825558564815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45931.825558564815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45931.825558564815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45931.825558564815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45931.825558564815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45931.825558564815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45931.825558564815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45931.825558564815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45931.825558564815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45931.825558564815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45931.825558564815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45931.825558564815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45931.825558564815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45931.825558564815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45931.825558564815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45931.825558564815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45931.825558564815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45931.825558564815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45931.825558564815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45931.825558564815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45931.825558564815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45931.825558564815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45931.825558564815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45931.825558564815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45931.825558564815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45931.825558564815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45931.825558564815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45931.825558564815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45931.825558564815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45931.825558564815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45931.825558564815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45931.825558564815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45931.825558564815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45931.825558564815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45931.825558564815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45931.825558564815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45931.825558564815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45931.825558564815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45931.825558564815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45931.825558564815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45931.825558564815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45931.825558564815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45931.825558564815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45931.825558564815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45931.825558564815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45931.825558564815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45931.825558564815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45931.825558564815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45931.825558564815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45931.825558564815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45931.825558564815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45931.825558564815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45931.825558564815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45931.825558564815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45931.825558564815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45931.825558564815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45931.825558564815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45931.825558564815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45931.825558564815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45931.825558564815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45931.825558564815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45931.825558564815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45931.825558564815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45931.825558564815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45931.825558564815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45931.825558564815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45931.825558564815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45931.825558564815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45931.825558564815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45931.825558564815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45931.825558564815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45931.825558564815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45931.825558564815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45931.825558564815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45931.825558564815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45931.825558564815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45931.825558564815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45931.825558564815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45931.825558564815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45931.825558564815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45931.825558564815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45931.825558564815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45931.825558564815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45931.825558564815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45931.825558564815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45931.825558564815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45931.825558564815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45931.825558564815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45931.825558564815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45931.825558564815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45931.825558564815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45931.825558564815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45931.825558564815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45931.825558564815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45931.825558564815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45931.825558564815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45931.825558564815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45931.825558564815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45931.825558564815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45931.825558564815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45931.825558564815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45931.825558564815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45931.825558564815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45931.825558564815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45931.825558564815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45931.825558564815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45931.825558564815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45931.825558564815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45931.825558564815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45931.825558564815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45931.825558564815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45931.825558564815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45931.825558564815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45931.825558564815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45931.825558564815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45931.825558564815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45931.825558564815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45931.825558564815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45931.825558564815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45931.825558564815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45931.825558564815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45931.825558564815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45931.825558564815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45931.825558564815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45931.825558564815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45931.825558564815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45931.825558564815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45931.825558564815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45931.825558564815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45931.825558564815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45931.825558564815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45931.825558564815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45931.825558564815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45931.825558564815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45931.825558564815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45931.825558564815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45931.825558564815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45931.825558564815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45931.825558564815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45931.825558564815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45931.825558564815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45931.825558564815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45931.825558564815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45931.825558564815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45931.825558564815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45931.825558564815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45931.825558564815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45931.825558564815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45931.825558564815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45931.825558564815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45931.825558564815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45931.825558564815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45931.825558564815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45931.825558564815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45931.825558564815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45931.825558564815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45931.825558564815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45931.825558564815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45931.825558564815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45931.825558564815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45931.825558564815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45931.825558564815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45931.825558564815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45931.825558564815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45931.825558564815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45931.825558564815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45931.825558564815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45931.825558564815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45931.825558564815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45931.825558564815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45931.825558564815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45931.825558564815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45931.825558564815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45931.825558564815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45931.825558564815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45931.825558564815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45931.825558564815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45931.825558564815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45931.825558564815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45931.825558564815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45931.825558564815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45931.825558564815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45931.825558564815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45931.825558564815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45931.825558564815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45931.825558564815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45931.825558564815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45931.825558564815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45931.825558564815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45931.825558564815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45931.825558564815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45931.825558564815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45931.825558564815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45931.825558564815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45931.825558564815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45931.825558564815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45931.825558564815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45931.825558564815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45931.825558564815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45931.825558564815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45931.825558564815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45931.825558564815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45931.825558564815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45931.825558564815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45931.825558564815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45931.825558564815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45931.825558564815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45931.825558564815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45931.825558564815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45931.825558564815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45931.825558564815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45931.825558564815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45931.825558564815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45931.825558564815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45931.825558564815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45931.825558564815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45931.825558564815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45931.825558564815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45931.825558564815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45931.825558564815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45931.825558564815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45931.825558564815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45931.825558564815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45931.825558564815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45931.825558564815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45931.825558564815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45931.825558564815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45931.825558564815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45931.825558564815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45931.825558564815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45931.825558564815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45931.825558564815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45931.825558564815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45931.825558564815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45931.825558564815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45931.825558564815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45931.825558564815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45931.825558564815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45931.825558564815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45931.825558564815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45931.825558564815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45931.825558564815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45931.825558564815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45931.825558564815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45931.825558564815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45931.825558564815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45931.825558564815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45931.825558564815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45931.825558564815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45931.825558564815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45931.825558564815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45931.825558564815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45931.825558564815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45931.825558564815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45931.825558564815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45931.825558564815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45931.825558564815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45931.825558564815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45931.825558564815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45931.825558564815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45931.825558564815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45931.825558564815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45931.825558564815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45931.825558564815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45931.825558564815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45931.825558564815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45931.825558564815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45931.825558564815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45931.825558564815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45931.825558564815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45931.825558564815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45931.825558564815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45931.825558564815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45931.825558564815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45931.825558564815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45931.825558564815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45931.825558564815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45931.825558564815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45931.825558564815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45931.825558564815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45931.825558564815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45931.825558564815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45931.825558564815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45931.825558564815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45931.825558564815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45931.825558564815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45931.825558564815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45931.825558564815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45931.825558564815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45931.825558564815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45931.825558564815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45931.825558564815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45931.825558564815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45931.825558564815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45931.825558564815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45931.825558564815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45931.825558564815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45931.825558564815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45931.825558564815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45931.825558564815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45931.825558564815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45931.825558564815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45931.825558564815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45931.825558564815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45931.825558564815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45931.825558564815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45931.825558564815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45931.825558564815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45931.825558564815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45931.825558564815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45931.825558564815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45931.825558564815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45931.825558564815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45931.825558564815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45931.825558564815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45931.825558564815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45931.825558564815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45931.825558564815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45931.825558564815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45931.825558564815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45931.825558564815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45931.825558564815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45931.825558564815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45931.825558564815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45931.825558564815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45931.825558564815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45931.825558564815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45931.825558564815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45931.825558564815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45931.825558564815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45931.825558564815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45931.825558564815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45931.825558564815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45931.825558564815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45931.825558564815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45931.825558564815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45931.825558564815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45931.825558564815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45931.825558564815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45931.825558564815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45931.825558564815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45931.825558564815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45931.825558564815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45931.825558564815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45931.825558564815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45931.825558564815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45931.825558564815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45931.825558564815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45931.825558564815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45931.825558564815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45931.825558564815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45931.825558564815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45931.825558564815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45931.825558564815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45931.825558564815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45931.825558564815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45931.825558564815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45931.825558564815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45931.825558564815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45931.825558564815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45931.825558564815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45931.825558564815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45931.825558564815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45931.825558564815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45931.825558564815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45931.825558564815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45931.825558564815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45931.825558564815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45931.825558564815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45931.825558564815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45931.825558564815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45931.825558564815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45931.825558564815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45931.825558564815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45931.825558564815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45931.825558564815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45931.825558564815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45931.825558564815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45931.825558564815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45931.825558564815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45931.825558564815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45931.825558564815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45931.825558564815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45931.825558564815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45931.825558564815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45931.825558564815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45931.825558564815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45931.825558564815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45931.825558564815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45931.825558564815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45931.825558564815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45931.825558564815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45931.825558564815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45931.825558564815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45931.825558564815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45931.825558564815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45931.825558564815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45931.825558564815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45931.825558564815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45931.825558564815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45931.825558564815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45931.825558564815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45931.825558564815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45931.825558564815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45931.825558564815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45931.825558564815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45931.825558564815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45931.825558564815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45931.825558564815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45931.825558564815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45931.825558564815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45931.825558564815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45931.825558564815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45931.825558564815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45931.825558564815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45931.825558564815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45931.825558564815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45931.825558564815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45931.825558564815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45931.825558564815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45931.825558564815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45931.825558564815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45931.825558564815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45931.825558564815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45931.825558564815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45931.825558564815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45931.825558564815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45931.825558564815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45931.825558564815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45931.825558564815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45931.825558564815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45931.825558564815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45931.825558564815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45931.825558564815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45931.825558564815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45931.825558564815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45931.825558564815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45931.825558564815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45931.825558564815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45931.825558564815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45931.825558564815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45931.825558564815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45931.825558564815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45931.825558564815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45931.825558564815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45931.825558564815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45931.825558564815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45931.825558564815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45931.825558564815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45931.825558564815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45931.825558564815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45931.825558564815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45931.825558564815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45931.825558564815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45931.825558564815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45931.825558564815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45931.825558564815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45931.825558564815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45931.825558564815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45931.825558564815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45931.825558564815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45931.825558564815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45931.825558564815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45931.825558564815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45931.825558564815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45931.825558564815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45931.825558564815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45931.825558564815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45931.825558564815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45931.825558564815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45931.825558564815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45931.825558564815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45931.825558564815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45931.825558564815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45931.825558564815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45931.825558564815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45931.825558564815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45931.825558564815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45931.825558564815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45931.825558564815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45931.825558564815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45931.825558564815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45931.825558564815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45931.825558564815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45931.825558564815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45931.825558564815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45931.825558564815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45931.825558564815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45931.825558564815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45931.825558564815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45931.825558564815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45931.825558564815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45931.825558564815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45931.825558564815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45931.825558564815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45931.825558564815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45931.825558564815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45931.825558564815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45931.825558564815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45931.825558564815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45931.825558564815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45931.825558564815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45931.825558564815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45931.825558564815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45931.825558564815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45931.825558564815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45931.825558564815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45931.825558564815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45931.825558564815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45931.825558564815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45931.825558564815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45931.825558564815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45931.825558564815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45931.825558564815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45931.825558564815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45931.825558564815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45931.825558564815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45931.825558564815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45931.825558564815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45931.825558564815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45931.825558564815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45931.825558564815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45931.825558564815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45931.825558564815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45931.825558564815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45931.825558564815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45931.825558564815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45931.825558564815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45931.825558564815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45931.825558564815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45931.825558564815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45931.825558564815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45931.825558564815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45931.825558564815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45931.825558564815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45931.825558564815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45931.825558564815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45931.825558564815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45931.825558564815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45931.825558564815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45931.825558564815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45931.825558564815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45931.825558564815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45931.825558564815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45931.825558564815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45931.825558564815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45931.825558564815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45931.825558564815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45931.825558564815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45931.825558564815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45931.825558564815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45931.825558564815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45931.825558564815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45931.825558564815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45931.825558564815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45931.825558564815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45931.825558564815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45931.825558564815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45931.825558564815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45931.825558564815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45931.825558564815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45931.825558564815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45931.825558564815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45931.825558564815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45931.825558564815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45931.825558564815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45931.825558564815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45931.825558564815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45931.825558564815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45931.825558564815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45931.825558564815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45931.825558564815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45931.825558564815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45931.825558564815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45931.825558564815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45931.825558564815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45931.825558564815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45931.825558564815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45931.825558564815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45931.825558564815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45931.825558564815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45931.825558564815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45931.825558564815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45931.825558564815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45931.825558564815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45931.825558564815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45931.825558564815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45931.825558564815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45931.825558564815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45931.825558564815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45931.825558564815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45931.825558564815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45931.825558564815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45931.825558564815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45931.825558564815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45931.825558564815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45931.825558564815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45931.825558564815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45931.825558564815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45931.825558564815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45931.825558564815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45931.825558564815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45931.825558564815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45931.825558564815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45931.825558564815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45931.825558564815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45931.825558564815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45931.825558564815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45931.825558564815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45931.825558564815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45931.825558564815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45931.825558564815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45931.825558564815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45931.825558564815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45931.825558564815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45931.825558564815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45931.825558564815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45931.825558564815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45931.825558564815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45931.825558564815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45931.825558564815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45931.825558564815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45931.825558564815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45931.825558564815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45931.825558564815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45931.825558564815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45931.825558564815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45931.825558564815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45931.825558564815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45931.825558564815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45931.825558564815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45931.825558564815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45931.825558564815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45931.825558564815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45931.825558564815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45931.825558564815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45931.825558564815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45931.825558564815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45931.825558564815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45931.825558564815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45931.825558564815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45931.825558564815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45931.825558564815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45931.825558564815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45931.825558564815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45931.825558564815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45931.825558564815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45931.825558564815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45931.825558564815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45931.825558564815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45931.825558564815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45931.825558564815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45931.825558564815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45931.825558564815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45931.825558564815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45931.825558564815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45931.825558564815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45931.825558564815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45931.825558564815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45931.825558564815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45931.825558564815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45931.825558564815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45931.825558564815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45931.825558564815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45931.825558564815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45931.825558564815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45931.825558564815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45931.825558564815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45931.825558564815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45931.825558564815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45931.825558564815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45931.825558564815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45931.825558564815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45931.825558564815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45931.825558564815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45931.825558564815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45931.825558564815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45931.825558564815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45931.825558564815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45931.825558564815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45931.825558564815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45931.825558564815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45931.825558564815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45931.825558564815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45931.825558564815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45931.825558564815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45931.825558564815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45931.825558564815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45931.825558564815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45931.825558564815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45931.825558564815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45931.825558564815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45931.825558564815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45931.825558564815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45931.825558564815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45931.825558564815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45931.825558564815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45931.825558564815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45931.825558564815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45931.825558564815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45931.825558564815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45931.825558564815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45931.825558564815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45931.825558564815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45931.825558564815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45931.825558564815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45931.825558564815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45931.825558564815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45931.825558564815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45931.825558564815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45931.825558564815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45931.825558564815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45931.825558564815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45931.825558564815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45931.825558564815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45931.825558564815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45931.825558564815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45931.825558564815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45931.825558564815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45931.825558564815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45931.825558564815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228.34484097221866</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0.93528078703820938</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3</v>
      </c>
      <c r="D4" s="107" t="s">
        <v>24137</v>
      </c>
      <c r="E4" s="112" t="s">
        <v>38967</v>
      </c>
      <c r="F4" s="113"/>
      <c r="G4" s="114">
        <f ca="1">IFERROR(NOW()-F4,"")</f>
        <v>45931.825558564815</v>
      </c>
      <c r="H4" s="113">
        <v>45931.746076388888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1</v>
      </c>
      <c r="D5" s="107" t="s">
        <v>36450</v>
      </c>
      <c r="E5" s="112" t="s">
        <v>38964</v>
      </c>
      <c r="F5" s="113">
        <v>45931.763715277775</v>
      </c>
      <c r="G5" s="114">
        <f ca="1">IFERROR(NOW()-F5,"")</f>
        <v>6.1843287039664574E-2</v>
      </c>
      <c r="H5" s="113">
        <v>45931.758009259262</v>
      </c>
      <c r="I5" s="110" t="str">
        <f>IFERROR(VLOOKUP(D5,DB!A:F,6,0),"")</f>
        <v>Generator-SG</v>
      </c>
      <c r="J5" s="110" t="str">
        <f>IFERROR(VLOOKUP(D5,DB!A:G,7,0),"")</f>
        <v>No BB Shifted</v>
      </c>
      <c r="K5" s="115" t="s">
        <v>39073</v>
      </c>
      <c r="L5" s="107" t="str">
        <f>IFERROR(VLOOKUP(D5,DB!A:I,9,0),"")</f>
        <v>Latis</v>
      </c>
    </row>
    <row r="6" spans="1:16" ht="15" customHeight="1">
      <c r="A6" s="110"/>
      <c r="B6" s="110" t="str">
        <f>IFERROR(VLOOKUP(D6,DB!A:K,11,0),"")</f>
        <v/>
      </c>
      <c r="C6" s="111"/>
      <c r="D6" s="107"/>
      <c r="E6" s="112"/>
      <c r="F6" s="113"/>
      <c r="G6" s="114">
        <f ca="1">IFERROR(NOW()-F6,"")</f>
        <v>45931.825558564815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45931.825558564815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45931.825558564815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45931.825558564815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45931.825558564815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45931.825558564815</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45931.825558564815</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45931.825558564815</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45931.825558564815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45931.825558564815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45931.825558564815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45931.825558564815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45931.825558564815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45931.825558564815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45931.825558564815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45931.825558564815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45931.825558564815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45931.825558564815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45931.825558564815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45931.825558564815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45931.825558564815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45931.825558564815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45931.825558564815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45931.825558564815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45931.825558564815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45931.825558564815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45931.825558564815</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39.993498379626544</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5.6366812499982188</v>
      </c>
      <c r="H3" s="38">
        <v>45926.158159722225</v>
      </c>
      <c r="I3" s="37" t="str">
        <f>IFERROR(VLOOKUP(D3,DB!A:F,6,0),"")</f>
        <v>SCECO</v>
      </c>
      <c r="J3" s="37" t="str">
        <f>IFERROR(VLOOKUP(D3,DB!A:G,7,0),"")</f>
        <v>Good</v>
      </c>
      <c r="K3" s="37" t="s">
        <v>39077</v>
      </c>
      <c r="L3" s="37" t="str">
        <f>IFERROR(VLOOKUP(D3,DB!A:I,9,0),"")</f>
        <v>Latis</v>
      </c>
      <c r="M3" s="139"/>
    </row>
    <row r="4" spans="1:13" ht="15">
      <c r="A4" s="37"/>
      <c r="B4" s="37" t="str">
        <f>IFERROR(VLOOKUP(D4,DB!A:K,11,0),"")</f>
        <v/>
      </c>
      <c r="C4" s="37"/>
      <c r="D4" s="140"/>
      <c r="E4" s="37"/>
      <c r="F4" s="38"/>
      <c r="G4" s="39">
        <f ca="1">IFERROR(NOW()-F4,"-")</f>
        <v>45931.825558564815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45931.825558564815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45931.825558564815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45931.825558564815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45931.825558564815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45931.825558564815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45931.825558564815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45931.825558564815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45931.825558564815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45931.825558564815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45931.825558564815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45931.825558564815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45931.825558564815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45931.825558564815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45931.825558564815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45931.825558564815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45931.825558564815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45931.825558564815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45931.825558564815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45931.825558564815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45931.825558564815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45931.825558564815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45931.825558564815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45931.825558564815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45931.825558564815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45931.825558564815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45931.825558564815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45931.825558564815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45931.825558564815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45931.825558564815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45931.825558564815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45931.825558564815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45931.825558564815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45931.825558564815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45931.825558564815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45931.825558564815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45931.825558564815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45931.825558564815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45931.825558564815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45931.825558564815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45931.825558564815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45931.825558564815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45931.825558564815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45931.825558564815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45931.825558564815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45931.825558564815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45931.825558564815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45931.825558564815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45931.825558564815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45931.825558564815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45931.825558564815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45931.825558564815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45931.825558564815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45931.825558564815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45931.825558564815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45931.825558564815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45931.825558564815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45931.825558564815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45931.825558564815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45931.825558564815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45931.825558564815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45931.825558564815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45931.825558564815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45931.825558564815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45931.825558564815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45931.825558564815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45931.825558564815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45931.825558564815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45931.825558564815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45931.825558564815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45931.825558564815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45931.825558564815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45931.825558564815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45931.825558564815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45931.825558564815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45931.825558564815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45931.825558564815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45931.825558564815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45931.825558564815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45931.825558564815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45931.825558564815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45931.825558564815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45931.825558564815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45931.825558564815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45931.825558564815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45931.825558564815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45931.825558564815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45931.825558564815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45931.825558564815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45931.825558564815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45931.825558564815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45931.825558564815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45931.825558564815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45931.825558564815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45931.825558564815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45931.825558564815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45931.825558564815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45931.825558564815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45931.825558564815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45931.825558564815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45931.825558564815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45931.825558564815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45931.825558564815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45931.825558564815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45931.825558564815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45931.825558564815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45931.825558564815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45931.825558564815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45931.825558564815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45931.825558564815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45931.825558564815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45931.825558564815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45931.825558564815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45931.825558564815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45931.825558564815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45931.825558564815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45931.825558564815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45931.825558564815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45931.825558564815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45931.825558564815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45931.825558564815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45931.825558564815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45931.825558564815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45931.825558564815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45931.825558564815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45931.825558564815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45931.825558564815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45931.825558564815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45931.825558564815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45931.825558564815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45931.825558564815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45931.825558564815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45931.825558564815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45931.825558564815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45931.825558564815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45931.825558564815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45931.825558564815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45931.825558564815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45931.825558564815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45931.825558564815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45931.825558564815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45931.825558564815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45931.825558564815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45931.825558564815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45931.825558564815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45931.825558564815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45931.825558564815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45931.825558564815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45931.825558564815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45931.825558564815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45931.825558564815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45931.825558564815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45931.825558564815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45931.825558564815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45931.825558564815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45931.825558564815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45931.825558564815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45931.825558564815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45931.825558564815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45931.825558564815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45931.825558564815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45931.825558564815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45931.825558564815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45931.825558564815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45931.825558564815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45931.825558564815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45931.825558564815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45931.825558564815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45931.825558564815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45931.825558564815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45931.825558564815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45931.825558564815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45931.825558564815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45931.825558564815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45931.825558564815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45931.825558564815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45931.825558564815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45931.825558564815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45931.825558564815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45931.825558564815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45931.825558564815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45931.825558564815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45931.825558564815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45931.825558564815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45931.825558564815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45931.825558564815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45931.825558564815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45931.825558564815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45931.825558564815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45931.825558564815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45931.825558564815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45931.825558564815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45931.825558564815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45931.825558564815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45931.825558564815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45931.825558564815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45931.825558564815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45931.825558564815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45931.825558564815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45931.825558564815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45931.825558564815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45931.825558564815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45931.825558564815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45931.825558564815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45931.825558564815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45931.825558564815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45931.825558564815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45931.825558564815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45931.825558564815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45931.825558564815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45931.825558564815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45931.825558564815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45931.825558564815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45931.825558564815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45931.825558564815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45931.825558564815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45931.825558564815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45931.825558564815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45931.825558564815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45931.825558564815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45931.825558564815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45931.825558564815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45931.825558564815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45931.825558564815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45931.825558564815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45931.825558564815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45931.825558564815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45931.825558564815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45931.825558564815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45931.825558564815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45931.825558564815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45931.825558564815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45931.825558564815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C7" sqref="C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39078</v>
      </c>
      <c r="B2" s="75" t="s">
        <v>5398</v>
      </c>
      <c r="C2" s="75">
        <v>1</v>
      </c>
      <c r="D2" s="75" t="s">
        <v>32861</v>
      </c>
      <c r="E2" s="100" t="s">
        <v>39079</v>
      </c>
      <c r="F2" s="88">
        <v>45929.14371527778</v>
      </c>
      <c r="G2" s="89">
        <f ca="1">IFERROR(NOW()-F2,"-")</f>
        <v>2.681843287035008</v>
      </c>
      <c r="H2" s="102">
        <v>45929.455266203702</v>
      </c>
      <c r="I2" s="75" t="str">
        <f>IFERROR(VLOOKUP(D2,DB!A:F,6,0),"")</f>
        <v>SCECO</v>
      </c>
      <c r="J2" s="119" t="str">
        <f>IFERROR(VLOOKUP(D2,DB!A:G,7,0),"")</f>
        <v>In progress</v>
      </c>
      <c r="K2" s="101" t="s">
        <v>39080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39081</v>
      </c>
      <c r="B3" s="75" t="s">
        <v>5398</v>
      </c>
      <c r="C3" s="75">
        <v>1</v>
      </c>
      <c r="D3" s="75" t="s">
        <v>34463</v>
      </c>
      <c r="E3" s="100" t="s">
        <v>39079</v>
      </c>
      <c r="F3" s="88">
        <v>45926.772847222222</v>
      </c>
      <c r="G3" s="89">
        <f ca="1">IFERROR(NOW()-F3,"-")</f>
        <v>5.0527113425923744</v>
      </c>
      <c r="H3" s="102">
        <v>45927.449074074073</v>
      </c>
      <c r="I3" s="75" t="str">
        <f>IFERROR(VLOOKUP(D3,DB!A:F,6,0),"")</f>
        <v>SCECO</v>
      </c>
      <c r="J3" s="119" t="str">
        <f>IFERROR(VLOOKUP(D3,DB!A:G,7,0),"")</f>
        <v>Weak</v>
      </c>
      <c r="K3" s="101" t="s">
        <v>39080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39082</v>
      </c>
      <c r="B4" s="75" t="s">
        <v>5398</v>
      </c>
      <c r="C4" s="75">
        <v>1</v>
      </c>
      <c r="D4" s="75" t="s">
        <v>33408</v>
      </c>
      <c r="E4" s="100" t="s">
        <v>39079</v>
      </c>
      <c r="F4" s="88">
        <v>45927.117546296293</v>
      </c>
      <c r="G4" s="89">
        <f ca="1">IFERROR(NOW()-F4,"-")</f>
        <v>4.7080122685219976</v>
      </c>
      <c r="H4" s="102">
        <v>45926.848171296297</v>
      </c>
      <c r="I4" s="75" t="str">
        <f>IFERROR(VLOOKUP(D4,DB!A:F,6,0),"")</f>
        <v>SCECO</v>
      </c>
      <c r="J4" s="119" t="str">
        <f>IFERROR(VLOOKUP(D4,DB!A:G,7,0),"")</f>
        <v>Dead</v>
      </c>
      <c r="K4" s="101" t="s">
        <v>39080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39083</v>
      </c>
      <c r="B5" s="140" t="str">
        <f>IFERROR(VLOOKUP(D5,DB!A:K,11,0),"")</f>
        <v>R6</v>
      </c>
      <c r="C5" s="140">
        <v>1</v>
      </c>
      <c r="D5" s="140" t="s">
        <v>33356</v>
      </c>
      <c r="E5" s="140"/>
      <c r="F5" s="141"/>
      <c r="G5" s="142">
        <f ca="1">IFERROR(NOW()-F5,"-")</f>
        <v>45931.825558564815</v>
      </c>
      <c r="H5" s="141" t="s">
        <v>39084</v>
      </c>
      <c r="I5" s="140" t="str">
        <f>IFERROR(VLOOKUP(D5,DB!A:F,6,0),"")</f>
        <v>SCECO</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39083</v>
      </c>
      <c r="B6" s="140" t="str">
        <f>IFERROR(VLOOKUP(D6,DB!A:K,11,0),"")</f>
        <v>R6</v>
      </c>
      <c r="C6" s="140">
        <v>2</v>
      </c>
      <c r="D6" s="140" t="s">
        <v>38941</v>
      </c>
      <c r="E6" s="140"/>
      <c r="F6" s="141"/>
      <c r="G6" s="142">
        <f ca="1">IFERROR(NOW()-F6,"-")</f>
        <v>45931.825558564815</v>
      </c>
      <c r="H6" s="141">
        <v>45931.799745370372</v>
      </c>
      <c r="I6" s="140" t="str">
        <f>IFERROR(VLOOKUP(D6,DB!A:F,6,0),"")</f>
        <v>Generator-SG</v>
      </c>
      <c r="J6" s="140" t="str">
        <f>IFERROR(VLOOKUP(D6,DB!A:G,7,0),"")</f>
        <v>Vandalized</v>
      </c>
      <c r="K6" s="140"/>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39083</v>
      </c>
      <c r="B7" s="140" t="str">
        <f>IFERROR(VLOOKUP(D7,DB!A:K,11,0),"")</f>
        <v>R6</v>
      </c>
      <c r="C7" s="140">
        <v>5</v>
      </c>
      <c r="D7" s="140" t="s">
        <v>38885</v>
      </c>
      <c r="E7" s="140"/>
      <c r="F7" s="141"/>
      <c r="G7" s="142">
        <f ca="1">IFERROR(NOW()-F7,"-")</f>
        <v>45931.825558564815</v>
      </c>
      <c r="H7" s="141"/>
      <c r="I7" s="140" t="str">
        <f>IFERROR(VLOOKUP(D7,DB!A:F,6,0),"")</f>
        <v>SCECO</v>
      </c>
      <c r="J7" s="140" t="str">
        <f>IFERROR(VLOOKUP(D7,DB!A:G,7,0),"")</f>
        <v>Good</v>
      </c>
      <c r="K7" s="140"/>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45931.825558564815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45931.825558564815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45931.825558564815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45931.825558564815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45931.825558564815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45931.825558564815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45931.825558564815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45931.825558564815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45931.825558564815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45931.825558564815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45931.825558564815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45931.825558564815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45931.825558564815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45931.825558564815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45931.825558564815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45931.825558564815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45931.825558564815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45931.825558564815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45931.825558564815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45931.825558564815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45931.825558564815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45931.825558564815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45931.825558564815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45931.825558564815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45931.825558564815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45931.825558564815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45931.825558564815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45931.825558564815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45931.825558564815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45931.825558564815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45931.825558564815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45931.825558564815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45931.825558564815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45931.825558564815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45931.825558564815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45931.825558564815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45931.825558564815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45931.825558564815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45931.825558564815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45931.825558564815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45931.825558564815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45931.825558564815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45931.825558564815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45931.825558564815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45931.825558564815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45931.825558564815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45931.825558564815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45931.825558564815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45931.825558564815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45931.825558564815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45931.825558564815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45931.825558564815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45931.825558564815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45931.825558564815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45931.825558564815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45931.825558564815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45931.825558564815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45931.825558564815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45931.825558564815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45931.825558564815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45931.825558564815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45931.825558564815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45931.825558564815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45931.825558564815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45931.825558564815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45931.825558564815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45931.825558564815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45931.825558564815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45931.825558564815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45931.825558564815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45931.825558564815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45931.825558564815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45931.825558564815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45931.825558564815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45931.825558564815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45931.825558564815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45931.825558564815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45931.825558564815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45931.825558564815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45931.825558564815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45931.825558564815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45931.825558564815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45931.825558564815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45931.825558564815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45931.825558564815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45931.825558564815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45931.825558564815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45931.825558564815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45931.825558564815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45931.825558564815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45931.825558564815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45931.825558564815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45931.825558564815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45931.825558564815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45931.825558564815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45931.825558564815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45931.825558564815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45931.825558564815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45931.825558564815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45931.825558564815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45931.825558564815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45931.825558564815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45931.825558564815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45931.825558564815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45931.825558564815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45931.825558564815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45931.825558564815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45931.825558564815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45931.825558564815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45931.825558564815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45931.825558564815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45931.825558564815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45931.825558564815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45931.825558564815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45931.825558564815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45931.825558564815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45931.825558564815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45931.825558564815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45931.825558564815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45931.825558564815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45931.825558564815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45931.825558564815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45931.825558564815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45931.825558564815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45931.825558564815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45931.825558564815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45931.825558564815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45931.825558564815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45931.825558564815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45931.825558564815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45931.825558564815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45931.825558564815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45931.825558564815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45931.825558564815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45931.825558564815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45931.825558564815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45931.825558564815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45931.825558564815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45931.825558564815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45931.825558564815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45931.825558564815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45931.825558564815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45931.825558564815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45931.825558564815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45931.825558564815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45931.825558564815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45931.825558564815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45931.825558564815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45931.825558564815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45931.825558564815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45931.825558564815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45931.825558564815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45931.825558564815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45931.825558564815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45931.825558564815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45931.825558564815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45931.825558564815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45931.825558564815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45931.825558564815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45931.825558564815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45931.825558564815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45931.825558564815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45931.825558564815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45931.825558564815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45931.825558564815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45931.825558564815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45931.825558564815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45931.825558564815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45931.825558564815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45931.825558564815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45931.825558564815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45931.825558564815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45931.825558564815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45931.825558564815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45931.825558564815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45931.825558564815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45931.825558564815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45931.825558564815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45931.825558564815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45931.825558564815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45931.825558564815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45931.825558564815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45931.825558564815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45931.825558564815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45931.825558564815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45931.825558564815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45931.825558564815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45931.825558564815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45931.825558564815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45931.825558564815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45931.825558564815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45931.825558564815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45931.825558564815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45931.825558564815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45931.825558564815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45931.825558564815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45931.825558564815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45931.825558564815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45931.825558564815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45931.825558564815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45931.825558564815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45931.825558564815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45931.825558564815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45931.825558564815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45931.825558564815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45931.825558564815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45931.825558564815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45931.825558564815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45931.825558564815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45931.825558564815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45931.825558564815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45931.825558564815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45931.825558564815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45931.825558564815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45931.825558564815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45931.825558564815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45931.825558564815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45931.825558564815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45931.825558564815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45931.825558564815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45931.825558564815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45931.825558564815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45931.825558564815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45931.825558564815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45931.825558564815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45931.825558564815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45931.825558564815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45931.825558564815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45931.825558564815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45931.825558564815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45931.825558564815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45931.825558564815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45931.825558564815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45931.825558564815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45931.825558564815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45931.825558564815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45931.825558564815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45931.825558564815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45931.825558564815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45931.825558564815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45931.825558564815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45931.825558564815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45931.825558564815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45931.825558564815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45931.825558564815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45931.825558564815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45931.825558564815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45931.825558564815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45931.825558564815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45931.825558564815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45931.825558564815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45931.825558564815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45931.825558564815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45931.825558564815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45931.825558564815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45931.825558564815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45931.825558564815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45931.825558564815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45931.825558564815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45931.825558564815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45931.825558564815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45931.825558564815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45931.825558564815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45931.825558564815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45931.825558564815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45931.825558564815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45931.825558564815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45931.825558564815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45931.825558564815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45931.825558564815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45931.825558564815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45931.825558564815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45931.825558564815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45931.825558564815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45931.825558564815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45931.825558564815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45931.825558564815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45931.825558564815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45931.825558564815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45931.825558564815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45931.825558564815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45931.825558564815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45931.825558564815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45931.825558564815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45931.825558564815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45931.825558564815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45931.825558564815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45931.825558564815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45931.825558564815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45931.825558564815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45931.825558564815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45931.825558564815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45931.825558564815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45931.825558564815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45931.825558564815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45931.825558564815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45931.825558564815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45931.825558564815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45931.825558564815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45931.825558564815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45931.825558564815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45931.825558564815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45931.825558564815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45931.825558564815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45931.825558564815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45931.825558564815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45931.825558564815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45931.825558564815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45931.825558564815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45931.825558564815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45931.825558564815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45931.825558564815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45931.825558564815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45931.825558564815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45931.825558564815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45931.825558564815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45931.825558564815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45931.825558564815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45931.825558564815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45931.825558564815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45931.825558564815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45931.825558564815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45931.825558564815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45931.825558564815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45931.825558564815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45931.825558564815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45931.825558564815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45931.825558564815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45931.825558564815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45931.825558564815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45931.825558564815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45931.825558564815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