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910" documentId="13_ncr:1_{F6CB121F-512D-4AA6-A0C1-0FB36C537598}" xr6:coauthVersionLast="47" xr6:coauthVersionMax="47" xr10:uidLastSave="{2C79E1D5-7A3A-4E41-BC3E-84909E7FBC6E}"/>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B7" i="6"/>
  <c r="I7" i="6"/>
  <c r="J7" i="6"/>
  <c r="L7" i="6"/>
  <c r="G8" i="6"/>
  <c r="G6" i="6"/>
  <c r="G9" i="6"/>
  <c r="G10" i="6"/>
  <c r="G11" i="6"/>
  <c r="G5" i="6"/>
  <c r="G2" i="6"/>
  <c r="G3" i="6"/>
  <c r="G4"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<sst xmlns="http://schemas.openxmlformats.org/spreadsheetml/2006/main" count="178584" uniqueCount="39076">
  <si>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</si>
  <si>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</si>
  <si>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</si>
  <si>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</si>
  <si>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</si>
  <si>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</si>
  <si>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</si>
  <si>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</si>
  <si>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</si>
  <si>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</si>
  <si>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</si>
  <si>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</si>
  <si>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</si>
  <si>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</si>
  <si>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</si>
  <si>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</si>
  <si>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</si>
  <si>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</si>
  <si>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</si>
  <si>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</si>
  <si>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</si>
  <si>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</si>
  <si>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</si>
  <si>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</si>
  <si>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</si>
  <si>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</si>
  <si>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</si>
  <si>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</si>
  <si>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</si>
  <si>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</si>
  <si>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</si>
  <si>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</si>
  <si>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</si>
  <si>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</si>
  <si>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</si>
  <si>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</si>
  <si>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</si>
  <si>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</si>
  <si>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</si>
  <si>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</si>
  <si>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</si>
  <si>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</si>
  <si>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</si>
  <si>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</si>
  <si>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</si>
  <si>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</si>
  <si>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</si>
  <si>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</si>
  <si>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</si>
  <si>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</si>
  <si>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</si>
  <si>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</si>
  <si>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</si>
  <si>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</si>
  <si>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</si>
  <si>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</si>
  <si>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</si>
  <si>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</si>
  <si>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</si>
  <si>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</si>
  <si>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</si>
  <si>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</si>
  <si>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</si>
  <si>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</si>
  <si>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</si>
  <si>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</si>
  <si>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</si>
  <si>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</si>
  <si>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</si>
  <si>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</si>
  <si>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</si>
  <si>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</si>
  <si>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</si>
  <si>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</si>
  <si>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</si>
  <si>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</si>
  <si>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</si>
  <si>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</si>
  <si>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</si>
  <si>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</si>
  <si>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</si>
  <si>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</si>
  <si>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</si>
  <si>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</si>
  <si>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</si>
  <si>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</si>
  <si>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</si>
  <si>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</si>
  <si>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</si>
  <si>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</si>
  <si>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</si>
  <si>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</si>
  <si>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</si>
  <si>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</si>
  <si>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</si>
  <si>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</si>
  <si>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</si>
  <si>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</si>
  <si>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</si>
  <si>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</si>
  <si>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</si>
  <si>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</si>
  <si>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</si>
  <si>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</si>
  <si>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</si>
  <si>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</si>
  <si>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</si>
  <si>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</si>
  <si>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</si>
  <si>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</si>
  <si>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</si>
  <si>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</si>
  <si>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</si>
  <si>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</si>
  <si>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</si>
  <si>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</si>
  <si>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</si>
  <si>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</si>
  <si>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</si>
  <si>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</si>
  <si>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</si>
  <si>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</si>
  <si>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</si>
  <si>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</si>
  <si>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</si>
  <si>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</si>
  <si>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</si>
  <si>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</si>
  <si>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</si>
  <si>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</si>
  <si>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</si>
  <si>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</si>
  <si>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</si>
  <si>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</si>
  <si>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</si>
  <si>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</si>
  <si>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</si>
  <si>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</si>
  <si>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</si>
  <si>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</si>
  <si>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</si>
  <si>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</si>
  <si>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</si>
  <si>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</si>
  <si>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</si>
  <si>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</si>
  <si>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</si>
  <si>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</si>
  <si>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</si>
  <si>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</si>
  <si>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</si>
  <si>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</si>
  <si>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</si>
  <si>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</si>
  <si>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</si>
  <si>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</si>
  <si>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</si>
  <si>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</si>
  <si>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</si>
  <si>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</si>
  <si>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</si>
  <si>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</si>
  <si>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</si>
  <si>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</si>
  <si>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</si>
  <si>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</si>
  <si>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</si>
  <si>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</si>
  <si>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</si>
  <si>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</si>
  <si>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</si>
  <si>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</si>
  <si>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</si>
  <si>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</si>
  <si>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</si>
  <si>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</si>
  <si>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</si>
  <si>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</si>
  <si>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</si>
  <si>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</si>
  <si>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</si>
  <si>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</si>
  <si>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</si>
  <si>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</si>
  <si>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</si>
  <si>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</si>
  <si>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</si>
  <si>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</si>
  <si>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</si>
  <si>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</si>
  <si>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</si>
  <si>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</si>
  <si>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</si>
  <si>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</si>
  <si>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</si>
  <si>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</si>
  <si>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</si>
  <si>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</si>
  <si>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</si>
  <si>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</si>
  <si>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</si>
  <si>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</si>
  <si>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</si>
  <si>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</si>
  <si>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</si>
  <si>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</si>
  <si>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</si>
  <si>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</si>
  <si>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</si>
  <si>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</si>
  <si>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</si>
  <si>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</si>
  <si>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</si>
  <si>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</si>
  <si>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</si>
  <si>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</si>
  <si>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</si>
  <si>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</si>
  <si>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</si>
  <si>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</si>
  <si>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</si>
  <si>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</si>
  <si>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</si>
  <si>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</si>
  <si>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</si>
  <si>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</si>
  <si>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</si>
  <si>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</si>
  <si>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</si>
  <si>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</si>
  <si>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</si>
  <si>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</si>
  <si>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</si>
  <si>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</si>
  <si>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</si>
  <si>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</si>
  <si>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</si>
  <si>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</si>
  <si>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</si>
  <si>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</si>
  <si>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</si>
  <si>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</si>
  <si>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</si>
  <si>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</si>
  <si>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</si>
  <si>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</si>
  <si>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</si>
  <si>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</si>
  <si>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</si>
  <si>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</si>
  <si>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</si>
  <si>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</si>
  <si>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</si>
  <si>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</si>
  <si>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</si>
  <si>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</si>
  <si>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</si>
  <si>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</si>
  <si>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</si>
  <si>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</si>
  <si>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</si>
  <si>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</si>
  <si>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</si>
  <si>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</si>
  <si>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</si>
  <si>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</si>
  <si>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</si>
  <si>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</si>
  <si>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</si>
  <si>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</si>
  <si>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</si>
  <si>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</si>
  <si>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</si>
  <si>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</si>
  <si>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</si>
  <si>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</si>
  <si>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</si>
  <si>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</si>
  <si>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</si>
  <si>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</si>
  <si>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</si>
  <si>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</si>
  <si>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</si>
  <si>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</si>
  <si>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</si>
  <si>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</si>
  <si>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</si>
  <si>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</si>
  <si>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</si>
  <si>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</si>
  <si>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</si>
  <si>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</si>
  <si>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</si>
  <si>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</si>
  <si>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</si>
  <si>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</si>
  <si>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</si>
  <si>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</si>
  <si>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</si>
  <si>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</si>
  <si>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</si>
  <si>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</si>
  <si>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</si>
  <si>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</si>
  <si>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</si>
  <si>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</si>
  <si>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</si>
  <si>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</si>
  <si>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</si>
  <si>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</si>
  <si>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</si>
  <si>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</si>
  <si>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</si>
  <si>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</si>
  <si>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</si>
  <si>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</si>
  <si>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</si>
  <si>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</si>
  <si>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</si>
  <si>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</si>
  <si>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</si>
  <si>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</si>
  <si>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</si>
  <si>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</si>
  <si>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</si>
  <si>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</si>
  <si>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</si>
  <si>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</si>
  <si>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</si>
  <si>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</si>
  <si>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</si>
  <si>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</si>
  <si>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</si>
  <si>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</si>
  <si>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</si>
  <si>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</si>
  <si>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</si>
  <si>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</si>
  <si>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</si>
  <si>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</si>
  <si>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</si>
  <si>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</si>
  <si>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</si>
  <si>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</si>
  <si>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</si>
  <si>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</si>
  <si>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</si>
  <si>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</si>
  <si>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</si>
  <si>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</si>
  <si>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</si>
  <si>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</si>
  <si>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</si>
  <si>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</si>
  <si>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</si>
  <si>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</si>
  <si>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</si>
  <si>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</si>
  <si>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</si>
  <si>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</si>
  <si>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</si>
  <si>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</si>
  <si>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</si>
  <si>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</si>
  <si>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</si>
  <si>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</si>
  <si>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</si>
  <si>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</si>
  <si>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</si>
  <si>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</si>
  <si>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</si>
  <si>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</si>
  <si>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</si>
  <si>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</si>
  <si>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</si>
  <si>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</si>
  <si>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</si>
  <si>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</si>
  <si>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</si>
  <si>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</si>
  <si>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</si>
  <si>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</si>
  <si>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</si>
  <si>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</si>
  <si>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</si>
  <si>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</si>
  <si>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</si>
  <si>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</si>
  <si>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</si>
  <si>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</si>
  <si>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</si>
  <si>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</si>
  <si>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</si>
  <si>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</si>
  <si>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</si>
  <si>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</si>
  <si>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</si>
  <si>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</si>
  <si>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</si>
  <si>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</si>
  <si>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</si>
  <si>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</si>
  <si>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</si>
  <si>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</si>
  <si>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</si>
  <si>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</si>
  <si>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</si>
  <si>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</si>
  <si>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</si>
  <si>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</si>
  <si>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</si>
  <si>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</si>
  <si>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</si>
  <si>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</si>
  <si>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</si>
  <si>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</si>
  <si>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</si>
  <si>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</si>
  <si>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</si>
  <si>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</si>
  <si>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</si>
  <si>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</si>
  <si>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</si>
  <si>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</si>
  <si>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</si>
  <si>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</si>
  <si>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</si>
  <si>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</si>
  <si>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</si>
  <si>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</si>
  <si>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</si>
  <si>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</si>
  <si>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</si>
  <si>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</si>
  <si>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</si>
  <si>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</si>
  <si>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</si>
  <si>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</si>
  <si>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</si>
  <si>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</si>
  <si>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</si>
  <si>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</si>
  <si>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</si>
  <si>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</si>
  <si>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</si>
  <si>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</si>
  <si>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</si>
  <si>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</si>
  <si>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</si>
  <si>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</si>
  <si>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</si>
  <si>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</si>
  <si>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</si>
  <si>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</si>
  <si>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</si>
  <si>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</si>
  <si>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</si>
  <si>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</si>
  <si>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</si>
  <si>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</si>
  <si>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</si>
  <si>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</si>
  <si>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</si>
  <si>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</si>
  <si>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</si>
  <si>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</si>
  <si>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</si>
  <si>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</si>
  <si>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</si>
  <si>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</si>
  <si>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</si>
  <si>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</si>
  <si>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</si>
  <si>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</si>
  <si>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</si>
  <si>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</si>
  <si>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</si>
  <si>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</si>
  <si>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</si>
  <si>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</si>
  <si>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</si>
  <si>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</si>
  <si>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</si>
  <si>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</si>
  <si>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</si>
  <si>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</si>
  <si>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</si>
  <si>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</si>
  <si>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</si>
  <si>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</si>
  <si>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</si>
  <si>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</si>
  <si>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</si>
  <si>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</si>
  <si>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</si>
  <si>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</si>
  <si>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</si>
  <si>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</si>
  <si>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</si>
  <si>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</si>
  <si>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</si>
  <si>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</si>
  <si>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</si>
  <si>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</si>
  <si>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</si>
  <si>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</si>
  <si>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</si>
  <si>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</si>
  <si>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</si>
  <si>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</si>
  <si>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</si>
  <si>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</si>
  <si>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</si>
  <si>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</si>
  <si>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</si>
  <si>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</si>
  <si>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</si>
  <si>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</si>
  <si>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</si>
  <si>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</si>
  <si>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</si>
  <si>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</si>
  <si>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</si>
  <si>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</si>
  <si>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</si>
  <si>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</si>
  <si>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</si>
  <si>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</si>
  <si>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</si>
  <si>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</si>
  <si>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</si>
  <si>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</si>
  <si>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</si>
  <si>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</si>
  <si>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</si>
  <si>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</si>
  <si>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</si>
  <si>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</si>
  <si>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</si>
  <si>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</si>
  <si>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</si>
  <si>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</si>
  <si>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</si>
  <si>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</si>
  <si>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</si>
  <si>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</si>
  <si>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</si>
  <si>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</si>
  <si>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</si>
  <si>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</si>
  <si>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</si>
  <si>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</si>
  <si>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</si>
  <si>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</si>
  <si>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</si>
  <si>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</si>
  <si>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</si>
  <si>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</si>
  <si>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</si>
  <si>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</si>
  <si>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</si>
  <si>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</si>
  <si>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</si>
  <si>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</si>
  <si>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</si>
  <si>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</si>
  <si>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</si>
  <si>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</si>
  <si>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</si>
  <si>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</si>
  <si>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</si>
  <si>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</si>
  <si>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</si>
  <si>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</si>
  <si>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</si>
  <si>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</si>
  <si>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</si>
  <si>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</si>
  <si>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</si>
  <si>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</si>
  <si>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</si>
  <si>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</si>
  <si>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</si>
  <si>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</si>
  <si>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</si>
  <si>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</si>
  <si>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</si>
  <si>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</si>
  <si>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</si>
  <si>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</si>
  <si>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</si>
  <si>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</si>
  <si>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</si>
  <si>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</si>
  <si>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</si>
  <si>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</si>
  <si>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</si>
  <si>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</si>
  <si>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</si>
  <si>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</si>
  <si>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</si>
  <si>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</si>
  <si>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</si>
  <si>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</si>
  <si>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</si>
  <si>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</si>
  <si>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</si>
  <si>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</si>
  <si>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</si>
  <si>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</si>
  <si>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</si>
  <si>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</si>
  <si>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</si>
  <si>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</si>
  <si>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</si>
  <si>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</si>
  <si>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</si>
  <si>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</si>
  <si>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</si>
  <si>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</si>
  <si>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</si>
  <si>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</si>
  <si>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</si>
  <si>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</si>
  <si>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</si>
  <si>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</si>
  <si>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</si>
  <si>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</si>
  <si>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</si>
  <si>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</si>
  <si>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</si>
  <si>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</si>
  <si>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</si>
  <si>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</si>
  <si>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</si>
  <si>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</si>
  <si>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</si>
  <si>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</si>
  <si>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</si>
  <si>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</si>
  <si>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</si>
  <si>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</si>
  <si>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</si>
  <si>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</si>
  <si>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</si>
  <si>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</si>
  <si>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</si>
  <si>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</si>
  <si>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</si>
  <si>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</si>
  <si>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</si>
  <si>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</si>
  <si>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</si>
  <si>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</si>
  <si>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</si>
  <si>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</si>
  <si>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</si>
  <si>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</si>
  <si>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</si>
  <si>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</si>
  <si>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</si>
  <si>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</si>
  <si>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</si>
  <si>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</si>
  <si>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</si>
  <si>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</si>
  <si>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</si>
  <si>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</si>
  <si>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</si>
  <si>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</si>
  <si>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</si>
  <si>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</si>
  <si>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</si>
  <si>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</si>
  <si>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</si>
  <si>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</si>
  <si>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</si>
  <si>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</si>
  <si>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</si>
  <si>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</si>
  <si>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</si>
  <si>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</si>
  <si>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</si>
  <si>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</si>
  <si>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</si>
  <si>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</si>
  <si>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</si>
  <si>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</si>
  <si>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</si>
  <si>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</si>
  <si>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</si>
  <si>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</si>
  <si>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</si>
  <si>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</si>
  <si>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</si>
  <si>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</si>
  <si>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</si>
  <si>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</si>
  <si>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</si>
  <si>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</si>
  <si>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</si>
  <si>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</si>
  <si>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</si>
  <si>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</si>
  <si>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</si>
  <si>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</si>
  <si>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</si>
  <si>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</si>
  <si>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</si>
  <si>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</si>
  <si>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</si>
  <si>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</si>
  <si>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</si>
  <si>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</si>
  <si>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</si>
  <si>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</si>
  <si>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</si>
  <si>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</si>
  <si>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</si>
  <si>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</si>
  <si>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</si>
  <si>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</si>
  <si>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</si>
  <si>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</si>
  <si>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</si>
  <si>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</si>
  <si>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</si>
  <si>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</si>
  <si>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</si>
  <si>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</si>
  <si>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</si>
  <si>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</si>
  <si>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</si>
  <si>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</si>
  <si>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</si>
  <si>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</si>
  <si>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</si>
  <si>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</si>
  <si>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</si>
  <si>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</si>
  <si>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</si>
  <si>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</si>
  <si>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</si>
  <si>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</si>
  <si>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</si>
  <si>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</si>
  <si>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</si>
  <si>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</si>
  <si>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</si>
  <si>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</si>
  <si>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</si>
  <si>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</si>
  <si>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</si>
  <si>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</si>
  <si>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</si>
  <si>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</si>
  <si>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</si>
  <si>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</si>
  <si>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</si>
  <si>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</si>
  <si>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</si>
  <si>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</si>
  <si>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</si>
  <si>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</si>
  <si>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</si>
  <si>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</si>
  <si>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</si>
  <si>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</si>
  <si>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</si>
  <si>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</si>
  <si>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</si>
  <si>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</si>
  <si>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</si>
  <si>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</si>
  <si>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</si>
  <si>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</si>
  <si>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</si>
  <si>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</si>
  <si>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</si>
  <si>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</si>
  <si>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</si>
  <si>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</si>
  <si>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</si>
  <si>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</si>
  <si>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</si>
  <si>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</si>
  <si>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</si>
  <si>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</si>
  <si>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</si>
  <si>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</si>
  <si>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</si>
  <si>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</si>
  <si>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</si>
  <si>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</si>
  <si>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</si>
  <si>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</si>
  <si>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</si>
  <si>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</si>
  <si>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</si>
  <si>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</si>
  <si>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</si>
  <si>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</si>
  <si>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</si>
  <si>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</si>
  <si>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</si>
  <si>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</si>
  <si>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</si>
  <si>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</si>
  <si>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</si>
  <si>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</si>
  <si>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</si>
  <si>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</si>
  <si>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</si>
  <si>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</si>
  <si>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</si>
  <si>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</si>
  <si>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</si>
  <si>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</si>
  <si>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</si>
  <si>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</si>
  <si>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</si>
  <si>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</si>
  <si>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</si>
  <si>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</si>
  <si>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</si>
  <si>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</si>
  <si>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</si>
  <si>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</si>
  <si>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</si>
  <si>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</si>
  <si>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</si>
  <si>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</si>
  <si>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</si>
  <si>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</si>
  <si>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</si>
  <si>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</si>
  <si>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</si>
  <si>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</si>
  <si>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</si>
  <si>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</si>
  <si>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</si>
  <si>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</si>
  <si>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</si>
  <si>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</si>
  <si>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</si>
  <si>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</si>
  <si>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</si>
  <si>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</si>
  <si>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</si>
  <si>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</si>
  <si>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</si>
  <si>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</si>
  <si>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</si>
  <si>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</si>
  <si>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</si>
  <si>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</si>
  <si>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</si>
  <si>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</si>
  <si>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</si>
  <si>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</si>
  <si>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</si>
  <si>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</si>
  <si>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</si>
  <si>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</si>
  <si>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</si>
  <si>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</si>
  <si>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</si>
  <si>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</si>
  <si>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</si>
  <si>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</si>
  <si>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</si>
  <si>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</si>
  <si>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</si>
  <si>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</si>
  <si>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</si>
  <si>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</si>
  <si>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</si>
  <si>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</si>
  <si>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</si>
  <si>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</si>
  <si>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</si>
  <si>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</si>
  <si>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</si>
  <si>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</si>
  <si>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</si>
  <si>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</si>
  <si>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</si>
  <si>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</si>
  <si>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</si>
  <si>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</si>
  <si>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</si>
  <si>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</si>
  <si>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</si>
  <si>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</si>
  <si>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</si>
  <si>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</si>
  <si>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</si>
  <si>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</si>
  <si>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</si>
  <si>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</si>
  <si>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</si>
  <si>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</si>
  <si>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</si>
  <si>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</si>
  <si>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</si>
  <si>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</si>
  <si>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</si>
  <si>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</si>
  <si>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</si>
  <si>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</si>
  <si>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</si>
  <si>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</si>
  <si>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</si>
  <si>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</si>
  <si>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</si>
  <si>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</si>
  <si>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</si>
  <si>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</si>
  <si>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</si>
  <si>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</si>
  <si>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</si>
  <si>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</si>
  <si>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</si>
  <si>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</si>
  <si>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</si>
  <si>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</si>
  <si>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</si>
  <si>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</si>
  <si>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</si>
  <si>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</si>
  <si>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</si>
  <si>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</si>
  <si>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</si>
  <si>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</si>
  <si>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</si>
  <si>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</si>
  <si>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</si>
  <si>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</si>
  <si>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</si>
  <si>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</si>
  <si>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</si>
  <si>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</si>
  <si>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</si>
  <si>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</si>
  <si>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</si>
  <si>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</si>
  <si>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</si>
  <si>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</si>
  <si>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</si>
  <si>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</si>
  <si>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</si>
  <si>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</si>
  <si>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</si>
  <si>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</si>
  <si>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</si>
  <si>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</si>
  <si>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</si>
  <si>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</si>
  <si>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</si>
  <si>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</si>
  <si>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</si>
  <si>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</si>
  <si>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</si>
  <si>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</si>
  <si>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</si>
  <si>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</si>
  <si>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</si>
  <si>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</si>
  <si>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</si>
  <si>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</si>
  <si>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</si>
  <si>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</si>
  <si>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</si>
  <si>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</si>
  <si>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</si>
  <si>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</si>
  <si>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</si>
  <si>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</si>
  <si>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</si>
  <si>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</si>
  <si>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</si>
  <si>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</si>
  <si>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</si>
  <si>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</si>
  <si>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</si>
  <si>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</si>
  <si>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</si>
  <si>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</si>
  <si>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</si>
  <si>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</si>
  <si>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</si>
  <si>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</si>
  <si>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</si>
  <si>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</si>
  <si>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</si>
  <si>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</si>
  <si>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</si>
  <si>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</si>
  <si>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</si>
  <si>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</si>
  <si>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</si>
  <si>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</si>
  <si>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</si>
  <si>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</si>
  <si>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</si>
  <si>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</si>
  <si>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</si>
  <si>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</si>
  <si>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</si>
  <si>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</si>
  <si>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</si>
  <si>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</si>
  <si>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</si>
  <si>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</si>
  <si>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</si>
  <si>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</si>
  <si>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</si>
  <si>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</si>
  <si>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</si>
  <si>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</si>
  <si>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</si>
  <si>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</si>
  <si>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</si>
  <si>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</si>
  <si>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</si>
  <si>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</si>
  <si>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</si>
  <si>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</si>
  <si>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</si>
  <si>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</si>
  <si>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</si>
  <si>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</si>
  <si>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</si>
  <si>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</si>
  <si>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</si>
  <si>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</si>
  <si>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</si>
  <si>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</si>
  <si>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</si>
  <si>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</si>
  <si>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</si>
  <si>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</si>
  <si>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</si>
  <si>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</si>
  <si>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</si>
  <si>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</si>
  <si>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</si>
  <si>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</si>
  <si>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</si>
  <si>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</si>
  <si>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</si>
  <si>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</si>
  <si>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</si>
  <si>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</si>
  <si>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</si>
  <si>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</si>
  <si>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</si>
  <si>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</si>
  <si>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</si>
  <si>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</si>
  <si>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</si>
  <si>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</si>
  <si>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</si>
  <si>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</si>
  <si>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</si>
  <si>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</si>
  <si>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</si>
  <si>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</si>
  <si>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</si>
  <si>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</si>
  <si>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</si>
  <si>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</si>
  <si>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</si>
  <si>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</si>
  <si>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</si>
  <si>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</si>
  <si>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</si>
  <si>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</si>
  <si>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</si>
  <si>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</si>
  <si>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</si>
  <si>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</si>
  <si>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</si>
  <si>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</si>
  <si>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</si>
  <si>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</si>
  <si>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</si>
  <si>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</si>
  <si>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</si>
  <si>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</si>
  <si>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</si>
  <si>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</si>
  <si>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</si>
  <si>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</si>
  <si>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</si>
  <si>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</si>
  <si>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</si>
  <si>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</si>
  <si>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</si>
  <si>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</si>
  <si>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</si>
  <si>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</si>
  <si>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</si>
  <si>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</si>
  <si>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</si>
  <si>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</si>
  <si>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</si>
  <si>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</si>
  <si>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</si>
  <si>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</si>
  <si>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</si>
  <si>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</si>
  <si>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</si>
  <si>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</si>
  <si>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</si>
  <si>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</si>
  <si>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</si>
  <si>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</si>
  <si>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</si>
  <si>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</si>
  <si>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</si>
  <si>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</si>
  <si>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</si>
  <si>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</si>
  <si>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</si>
  <si>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</si>
  <si>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</si>
  <si>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</si>
  <si>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</si>
  <si>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</si>
  <si>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</si>
  <si>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</si>
  <si>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</si>
  <si>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</si>
  <si>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</si>
  <si>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</si>
  <si>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</si>
  <si>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</si>
  <si>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</si>
  <si>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</si>
  <si>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</si>
  <si>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</si>
  <si>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</si>
  <si>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</si>
  <si>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</si>
  <si>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</si>
  <si>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</si>
  <si>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</si>
  <si>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</si>
  <si>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</si>
  <si>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</si>
  <si>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</si>
  <si>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</si>
  <si>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</si>
  <si>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</si>
  <si>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</si>
  <si>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</si>
  <si>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</si>
  <si>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</si>
  <si>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</si>
  <si>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</si>
  <si>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</si>
  <si>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</si>
  <si>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</si>
  <si>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</si>
  <si>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</si>
  <si>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</si>
  <si>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</si>
  <si>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</si>
  <si>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</si>
  <si>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</si>
  <si>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</si>
  <si>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</si>
  <si>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</si>
  <si>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</si>
  <si>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</si>
  <si>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</si>
  <si>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</si>
  <si>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</si>
  <si>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</si>
  <si>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</si>
  <si>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</si>
  <si>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</si>
  <si>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</si>
  <si>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</si>
  <si>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</si>
  <si>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</si>
  <si>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</si>
  <si>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</si>
  <si>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</si>
  <si>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</si>
  <si>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</si>
  <si>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</si>
  <si>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</si>
  <si>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</si>
  <si>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</si>
  <si>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</si>
  <si>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</si>
  <si>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</si>
  <si>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</si>
  <si>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</si>
  <si>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</si>
  <si>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</si>
  <si>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</si>
  <si>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</si>
  <si>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</si>
  <si>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</si>
  <si>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</si>
  <si>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</si>
  <si>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</si>
  <si>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</si>
  <si>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</si>
  <si>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</si>
  <si>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</si>
  <si>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</si>
  <si>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</si>
  <si>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</si>
  <si>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</si>
  <si>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</si>
  <si>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</si>
  <si>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</si>
  <si>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</si>
  <si>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</si>
  <si>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</si>
  <si>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</si>
  <si>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</si>
  <si>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</si>
  <si>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</si>
  <si>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</si>
  <si>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</si>
  <si>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</si>
  <si>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</si>
  <si>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</si>
  <si>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</si>
  <si>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</si>
  <si>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</si>
  <si>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</si>
  <si>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</si>
  <si>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</si>
  <si>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</si>
  <si>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</si>
  <si>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</si>
  <si>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</si>
  <si>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</si>
  <si>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</si>
  <si>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</si>
  <si>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</si>
  <si>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</si>
  <si>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</si>
  <si>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</si>
  <si>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</si>
  <si>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</si>
  <si>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</si>
  <si>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</si>
  <si>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</si>
  <si>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</si>
  <si>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</si>
  <si>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</si>
  <si>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</si>
  <si>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</si>
  <si>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</si>
  <si>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</si>
  <si>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</si>
  <si>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</si>
  <si>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</si>
  <si>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</si>
  <si>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</si>
  <si>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</si>
  <si>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</si>
  <si>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</si>
  <si>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</si>
  <si>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</si>
  <si>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</si>
  <si>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</si>
  <si>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</si>
  <si>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</si>
  <si>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</si>
  <si>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</si>
  <si>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</si>
  <si>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</si>
  <si>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</si>
  <si>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</si>
  <si>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</si>
  <si>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</si>
  <si>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</si>
  <si>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</si>
  <si>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</si>
  <si>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</si>
  <si>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</si>
  <si>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</si>
  <si>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</si>
  <si>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</si>
  <si>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</si>
  <si>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</si>
  <si>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</si>
  <si>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</si>
  <si>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</si>
  <si>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</si>
  <si>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</si>
  <si>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</si>
  <si>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</si>
  <si>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</si>
  <si>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</si>
  <si>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</si>
  <si>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</si>
  <si>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</si>
  <si>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</si>
  <si>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</si>
  <si>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</si>
  <si>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</si>
  <si>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</si>
  <si>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</si>
  <si>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</si>
  <si>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</si>
  <si>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</si>
  <si>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</si>
  <si>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</si>
  <si>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</si>
  <si>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</si>
  <si>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</si>
  <si>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</si>
  <si>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</si>
  <si>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</si>
  <si>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</si>
  <si>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</si>
  <si>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</si>
  <si>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</si>
  <si>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</si>
  <si>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</si>
  <si>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</si>
  <si>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</si>
  <si>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</si>
  <si>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</si>
  <si>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</si>
  <si>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</si>
  <si>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</si>
  <si>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</si>
  <si>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</si>
  <si>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</si>
  <si>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</si>
  <si>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</si>
  <si>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</si>
  <si>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</si>
  <si>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</si>
  <si>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</si>
  <si>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</si>
  <si>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</si>
  <si>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</si>
  <si>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</si>
  <si>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</si>
  <si>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</si>
  <si>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</si>
  <si>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</si>
  <si>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</si>
  <si>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</si>
  <si>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</si>
  <si>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</si>
  <si>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</si>
  <si>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</si>
  <si>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</si>
  <si>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</si>
  <si>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</si>
  <si>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</si>
  <si>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</si>
  <si>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</si>
  <si>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</si>
  <si>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</si>
  <si>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</si>
  <si>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</si>
  <si>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</si>
  <si>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</si>
  <si>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</si>
  <si>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</si>
  <si>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</si>
  <si>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</si>
  <si>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</si>
  <si>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</si>
  <si>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</si>
  <si>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</si>
  <si>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</si>
  <si>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</si>
  <si>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</si>
  <si>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</si>
  <si>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</si>
  <si>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</si>
  <si>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</si>
  <si>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</si>
  <si>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</si>
  <si>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</si>
  <si>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</si>
  <si>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</si>
  <si>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</si>
  <si>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</si>
  <si>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</si>
  <si>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</si>
  <si>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</si>
  <si>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</si>
  <si>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</si>
  <si>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</si>
  <si>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</si>
  <si>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</si>
  <si>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</si>
  <si>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</si>
  <si>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</si>
  <si>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</si>
  <si>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</si>
  <si>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</si>
  <si>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</si>
  <si>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</si>
  <si>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</si>
  <si>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</si>
  <si>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</si>
  <si>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</si>
  <si>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</si>
  <si>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</si>
  <si>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</si>
  <si>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</si>
  <si>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</si>
  <si>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</si>
  <si>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</si>
  <si>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</si>
  <si>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</si>
  <si>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</si>
  <si>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</si>
  <si>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</si>
  <si>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</si>
  <si>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</si>
  <si>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</si>
  <si>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</si>
  <si>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</si>
  <si>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</si>
  <si>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</si>
  <si>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</si>
  <si>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</si>
  <si>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</si>
  <si>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</si>
  <si>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</si>
  <si>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</si>
  <si>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</si>
  <si>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</si>
  <si>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</si>
  <si>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</si>
  <si>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</si>
  <si>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</si>
  <si>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</si>
  <si>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</si>
  <si>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</si>
  <si>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</si>
  <si>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</si>
  <si>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</si>
  <si>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</si>
  <si>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</si>
  <si>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</si>
  <si>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</si>
  <si>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</si>
  <si>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</si>
  <si>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</si>
  <si>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</si>
  <si>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</si>
  <si>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</si>
  <si>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</si>
  <si>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</si>
  <si>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</si>
  <si>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</si>
  <si>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</si>
  <si>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</si>
  <si>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</si>
  <si>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</si>
  <si>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</si>
  <si>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</si>
  <si>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</si>
  <si>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</si>
  <si>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</si>
  <si>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</si>
  <si>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</si>
  <si>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</si>
  <si>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</si>
  <si>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</si>
  <si>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</si>
  <si>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</si>
  <si>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</si>
  <si>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</si>
  <si>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</si>
  <si>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</si>
  <si>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</si>
  <si>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</si>
  <si>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</si>
  <si>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</si>
  <si>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</si>
  <si>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</si>
  <si>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</si>
  <si>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</si>
  <si>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</si>
  <si>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</si>
  <si>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</si>
  <si>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</si>
  <si>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</si>
  <si>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</si>
  <si>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</si>
  <si>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</si>
  <si>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</si>
  <si>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</si>
  <si>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</si>
  <si>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</si>
  <si>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</si>
  <si>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</si>
  <si>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</si>
  <si>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</si>
  <si>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</si>
  <si>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</si>
  <si>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</si>
  <si>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</si>
  <si>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</si>
  <si>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</si>
  <si>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</si>
  <si>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</si>
  <si>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</si>
  <si>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</si>
  <si>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</si>
  <si>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</si>
  <si>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</si>
  <si>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</si>
  <si>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</si>
  <si>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</si>
  <si>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</si>
  <si>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</si>
  <si>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</si>
  <si>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</si>
  <si>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</si>
  <si>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</si>
  <si>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</si>
  <si>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</si>
  <si>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</si>
  <si>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</si>
  <si>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</si>
  <si>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</si>
  <si>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</si>
  <si>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</si>
  <si>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</si>
  <si>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</si>
  <si>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</si>
  <si>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</si>
  <si>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</si>
  <si>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</si>
  <si>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</si>
  <si>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</si>
  <si>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</si>
  <si>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</si>
  <si>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</si>
  <si>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</si>
  <si>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</si>
  <si>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</si>
  <si>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</si>
  <si>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</si>
  <si>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</si>
  <si>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</si>
  <si>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</si>
  <si>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</si>
  <si>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</si>
  <si>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</si>
  <si>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</si>
  <si>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</si>
  <si>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</si>
  <si>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</si>
  <si>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</si>
  <si>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</si>
  <si>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</si>
  <si>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</si>
  <si>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</si>
  <si>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</si>
  <si>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</si>
  <si>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</si>
  <si>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</si>
  <si>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</si>
  <si>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</si>
  <si>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</si>
  <si>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</si>
  <si>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</si>
  <si>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</si>
  <si>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</si>
  <si>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</si>
  <si>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</si>
  <si>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</si>
  <si>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</si>
  <si>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</si>
  <si>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</si>
  <si>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</si>
  <si>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</si>
  <si>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</si>
  <si>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</si>
  <si>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</si>
  <si>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</si>
  <si>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</si>
  <si>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</si>
  <si>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</si>
  <si>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</si>
  <si>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</si>
  <si>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</si>
  <si>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</si>
  <si>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</si>
  <si>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</si>
  <si>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</si>
  <si>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</si>
  <si>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</si>
  <si>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</si>
  <si>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</si>
  <si>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</si>
  <si>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</si>
  <si>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</si>
  <si>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</si>
  <si>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</si>
  <si>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</si>
  <si>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</si>
  <si>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</si>
  <si>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</si>
  <si>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</si>
  <si>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</si>
  <si>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</si>
  <si>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</si>
  <si>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</si>
  <si>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</si>
  <si>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</si>
  <si>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</si>
  <si>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</si>
  <si>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</si>
  <si>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</si>
  <si>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</si>
  <si>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</si>
  <si>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</si>
  <si>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</si>
  <si>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</si>
  <si>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</si>
  <si>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</si>
  <si>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</si>
  <si>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</si>
  <si>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</si>
  <si>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</si>
  <si>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</si>
  <si>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</si>
  <si>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</si>
  <si>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</si>
  <si>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</si>
  <si>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</si>
  <si>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</si>
  <si>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</si>
  <si>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</si>
  <si>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</si>
  <si>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</si>
  <si>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</si>
  <si>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</si>
  <si>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</si>
  <si>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</si>
  <si>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</si>
  <si>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</si>
  <si>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</si>
  <si>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</si>
  <si>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</si>
  <si>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</si>
  <si>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</si>
  <si>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</si>
  <si>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</si>
  <si>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</si>
  <si>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</si>
  <si>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</si>
  <si>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</si>
  <si>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</si>
  <si>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</si>
  <si>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</si>
  <si>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</si>
  <si>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</si>
  <si>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</si>
  <si>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</si>
  <si>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</si>
  <si>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</si>
  <si>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</si>
  <si>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</si>
  <si>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</si>
  <si>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</si>
  <si>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</si>
  <si>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</si>
  <si>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</si>
  <si>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</si>
  <si>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</si>
  <si>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</si>
  <si>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</si>
  <si>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</si>
  <si>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</si>
  <si>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</si>
  <si>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</si>
  <si>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</si>
  <si>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</si>
  <si>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</si>
  <si>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</si>
  <si>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</si>
  <si>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</si>
  <si>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</si>
  <si>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</si>
  <si>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</si>
  <si>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</si>
  <si>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</si>
  <si>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</si>
  <si>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</si>
  <si>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</si>
  <si>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</si>
  <si>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</si>
  <si>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</si>
  <si>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</si>
  <si>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</si>
  <si>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</si>
  <si>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</si>
  <si>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</si>
  <si>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</si>
  <si>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</si>
  <si>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</si>
  <si>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</si>
  <si>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</si>
  <si>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</si>
  <si>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</si>
  <si>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</si>
  <si>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</si>
  <si>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</si>
  <si>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</si>
  <si>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</si>
  <si>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</si>
  <si>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</si>
  <si>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</si>
  <si>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</si>
  <si>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</si>
  <si>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</si>
  <si>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</si>
  <si>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</si>
  <si>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</si>
  <si>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</si>
  <si>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</si>
  <si>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</si>
  <si>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</si>
  <si>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</si>
  <si>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</si>
  <si>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</si>
  <si>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</si>
  <si>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</si>
  <si>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</si>
  <si>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</si>
  <si>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</si>
  <si>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</si>
  <si>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</si>
  <si>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</si>
  <si>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</si>
  <si>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</si>
  <si>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</si>
  <si>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</si>
  <si>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</si>
  <si>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</si>
  <si>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</si>
  <si>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</si>
  <si>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</si>
  <si>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</si>
  <si>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</si>
  <si>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</si>
  <si>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</si>
  <si>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</si>
  <si>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</si>
  <si>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</si>
  <si>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</si>
  <si>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</si>
  <si>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</si>
  <si>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</si>
  <si>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</si>
  <si>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</si>
  <si>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</si>
  <si>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</si>
  <si>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</si>
  <si>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</si>
  <si>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</si>
  <si>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</si>
  <si>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</si>
  <si>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</si>
  <si>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</si>
  <si>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</si>
  <si>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</si>
  <si>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</si>
  <si>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</si>
  <si>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</si>
  <si>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</si>
  <si>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</si>
  <si>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</si>
  <si>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</si>
  <si>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</si>
  <si>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</si>
  <si>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</si>
  <si>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</si>
  <si>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</si>
  <si>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</si>
  <si>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</si>
  <si>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</si>
  <si>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</si>
  <si>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</si>
  <si>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</si>
  <si>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</si>
  <si>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</si>
  <si>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</si>
  <si>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</si>
  <si>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</si>
  <si>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</si>
  <si>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</si>
  <si>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</si>
  <si>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</si>
  <si>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</si>
  <si>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</si>
  <si>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</si>
  <si>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</si>
  <si>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</si>
  <si>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</si>
  <si>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</si>
  <si>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</si>
  <si>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</si>
  <si>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</si>
  <si>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</si>
  <si>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</si>
  <si>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</si>
  <si>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</si>
  <si>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</si>
  <si>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</si>
  <si>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</si>
  <si>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</si>
  <si>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</si>
  <si>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</si>
  <si>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</si>
  <si>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</si>
  <si>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</si>
  <si>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</si>
  <si>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</si>
  <si>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</si>
  <si>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</si>
  <si>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</si>
  <si>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</si>
  <si>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</si>
  <si>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</si>
  <si>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</si>
  <si>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</si>
  <si>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</si>
  <si>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</si>
  <si>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</si>
  <si>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</si>
  <si>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</si>
  <si>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</si>
  <si>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</si>
  <si>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</si>
  <si>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</si>
  <si>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</si>
  <si>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</si>
  <si>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</si>
  <si>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</si>
  <si>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</si>
  <si>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</si>
  <si>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</si>
  <si>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</si>
  <si>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</si>
  <si>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</si>
  <si>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</si>
  <si>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</si>
  <si>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</si>
  <si>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</si>
  <si>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</si>
  <si>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</si>
  <si>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</si>
  <si>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</si>
  <si>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</si>
  <si>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</si>
  <si>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</si>
  <si>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</si>
  <si>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</si>
  <si>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</si>
  <si>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</si>
  <si>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</si>
  <si>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</si>
  <si>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</si>
  <si>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</si>
  <si>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</si>
  <si>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</si>
  <si>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</si>
  <si>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</si>
  <si>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</si>
  <si>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</si>
  <si>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</si>
  <si>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</si>
  <si>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</si>
  <si>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</si>
  <si>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</si>
  <si>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</si>
  <si>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</si>
  <si>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</si>
  <si>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</si>
  <si>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</si>
  <si>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</si>
  <si>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</si>
  <si>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</si>
  <si>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</si>
  <si>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</si>
  <si>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</si>
  <si>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</si>
  <si>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</si>
  <si>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</si>
  <si>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</si>
  <si>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</si>
  <si>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</si>
  <si>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</si>
  <si>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</si>
  <si>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</si>
  <si>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</si>
  <si>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</si>
  <si>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</si>
  <si>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</si>
  <si>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</si>
  <si>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</si>
  <si>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</si>
  <si>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</si>
  <si>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</si>
  <si>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</si>
  <si>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</si>
  <si>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</si>
  <si>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</si>
  <si>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</si>
  <si>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</si>
  <si>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</si>
  <si>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</si>
  <si>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</si>
  <si>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</si>
  <si>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</si>
  <si>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</si>
  <si>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</si>
  <si>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</si>
  <si>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</si>
  <si>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</si>
  <si>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</si>
  <si>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</si>
  <si>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</si>
  <si>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</si>
  <si>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</si>
  <si>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</si>
  <si>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</si>
  <si>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</si>
  <si>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</si>
  <si>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</si>
  <si>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</si>
  <si>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</si>
  <si>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</si>
  <si>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</si>
  <si>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</si>
  <si>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</si>
  <si>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</si>
  <si>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</si>
  <si>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</si>
  <si>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</si>
  <si>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</si>
  <si>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</si>
  <si>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</si>
  <si>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</si>
  <si>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</si>
  <si>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</si>
  <si>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</si>
  <si>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</si>
  <si>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</si>
  <si>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</si>
  <si>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</si>
  <si>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</si>
  <si>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</si>
  <si>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</si>
  <si>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</si>
  <si>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</si>
  <si>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</si>
  <si>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</si>
  <si>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</si>
  <si>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</si>
  <si>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</si>
  <si>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</si>
  <si>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</si>
  <si>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</si>
  <si>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</si>
  <si>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</si>
  <si>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</si>
  <si>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</si>
  <si>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</si>
  <si>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</si>
  <si>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</si>
  <si>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</si>
  <si>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</si>
  <si>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</si>
  <si>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</si>
  <si>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</si>
  <si>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</si>
  <si>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</si>
  <si>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</si>
  <si>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</si>
  <si>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</si>
  <si>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</si>
  <si>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</si>
  <si>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</si>
  <si>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</si>
  <si>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</si>
  <si>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</si>
  <si>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</si>
  <si>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</si>
  <si>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</si>
  <si>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</si>
  <si>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</si>
  <si>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</si>
  <si>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</si>
  <si>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</si>
  <si>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</si>
  <si>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</si>
  <si>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</si>
  <si>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</si>
  <si>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</si>
  <si>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</si>
  <si>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</si>
  <si>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</si>
  <si>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</si>
  <si>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</si>
  <si>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</si>
  <si>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</si>
  <si>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</si>
  <si>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</si>
  <si>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</si>
  <si>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</si>
  <si>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</si>
  <si>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</si>
  <si>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</si>
  <si>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</si>
  <si>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</si>
  <si>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</si>
  <si>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</si>
  <si>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</si>
  <si>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</si>
  <si>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</si>
  <si>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</si>
  <si>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</si>
  <si>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</si>
  <si>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</si>
  <si>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</si>
  <si>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</si>
  <si>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</si>
  <si>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</si>
  <si>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</si>
  <si>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</si>
  <si>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</si>
  <si>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</si>
  <si>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</si>
  <si>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</si>
  <si>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</si>
  <si>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</si>
  <si>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</si>
  <si>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</si>
  <si>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</si>
  <si>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</si>
  <si>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</si>
  <si>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</si>
  <si>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</si>
  <si>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</si>
  <si>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</si>
  <si>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</si>
  <si>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</si>
  <si>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</si>
  <si>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</si>
  <si>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</si>
  <si>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</si>
  <si>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</si>
  <si>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</si>
  <si>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</si>
  <si>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</si>
  <si>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</si>
  <si>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</si>
  <si>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</si>
  <si>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</si>
  <si>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</si>
  <si>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</si>
  <si>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</si>
  <si>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</si>
  <si>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</si>
  <si>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</si>
  <si>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</si>
  <si>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</si>
  <si>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</si>
  <si>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</si>
  <si>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</si>
  <si>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</si>
  <si>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</si>
  <si>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</si>
  <si>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</si>
  <si>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</si>
  <si>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</si>
  <si>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</si>
  <si>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</si>
  <si>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</si>
  <si>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</si>
  <si>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</si>
  <si>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</si>
  <si>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</si>
  <si>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</si>
  <si>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</si>
  <si>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</si>
  <si>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</si>
  <si>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</si>
  <si>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</si>
  <si>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</si>
  <si>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</si>
  <si>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</si>
  <si>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</si>
  <si>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</si>
  <si>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</si>
  <si>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</si>
  <si>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</si>
  <si>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</si>
  <si>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</si>
  <si>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</si>
  <si>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</si>
  <si>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</si>
  <si>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</si>
  <si>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</si>
  <si>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</si>
  <si>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</si>
  <si>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</si>
  <si>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</si>
  <si>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</si>
  <si>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</si>
  <si>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</si>
  <si>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</si>
  <si>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</si>
  <si>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</si>
  <si>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</si>
  <si>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</si>
  <si>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</si>
  <si>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</si>
  <si>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</si>
  <si>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</si>
  <si>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</si>
  <si>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</si>
  <si>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</si>
  <si>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</si>
  <si>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</si>
  <si>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</si>
  <si>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</si>
  <si>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</si>
  <si>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</si>
  <si>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</si>
  <si>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</si>
  <si>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</si>
  <si>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</si>
  <si>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</si>
  <si>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</si>
  <si>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</si>
  <si>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</si>
  <si>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</si>
  <si>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</si>
  <si>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</si>
  <si>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</si>
  <si>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</si>
  <si>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</si>
  <si>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</si>
  <si>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</si>
  <si>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</si>
  <si>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</si>
  <si>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</si>
  <si>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</si>
  <si>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</si>
  <si>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</si>
  <si>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</si>
  <si>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</si>
  <si>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</si>
  <si>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</si>
  <si>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</si>
  <si>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</si>
  <si>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</si>
  <si>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</si>
  <si>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</si>
  <si>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</si>
  <si>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</si>
  <si>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</si>
  <si>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</si>
  <si>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</si>
  <si>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</si>
  <si>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</si>
  <si>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</si>
  <si>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</si>
  <si>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</si>
  <si>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</si>
  <si>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</si>
  <si>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</si>
  <si>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</si>
  <si>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</si>
  <si>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</si>
  <si>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</si>
  <si>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</si>
  <si>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</si>
  <si>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</si>
  <si>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</si>
  <si>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</si>
  <si>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</si>
  <si>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</si>
  <si>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</si>
  <si>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</si>
  <si>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</si>
  <si>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</si>
  <si>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</si>
  <si>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</si>
  <si>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</si>
  <si>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</si>
  <si>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</si>
  <si>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</si>
  <si>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</si>
  <si>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</si>
  <si>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</si>
  <si>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</si>
  <si>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</si>
  <si>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</si>
  <si>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</si>
  <si>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</si>
  <si>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</si>
  <si>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</si>
  <si>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</si>
  <si>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</si>
  <si>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</si>
  <si>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</si>
  <si>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</si>
  <si>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</si>
  <si>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</si>
  <si>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</si>
  <si>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</si>
  <si>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</si>
  <si>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</si>
  <si>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</si>
  <si>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</si>
  <si>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</si>
  <si>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</si>
  <si>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</si>
  <si>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</si>
  <si>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</si>
  <si>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</si>
  <si>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</si>
  <si>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</si>
  <si>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</si>
  <si>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</si>
  <si>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</si>
  <si>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</si>
  <si>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</si>
  <si>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</si>
  <si>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</si>
  <si>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</si>
  <si>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</si>
  <si>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</si>
  <si>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</si>
  <si>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</si>
  <si>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</si>
  <si>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</si>
  <si>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</si>
  <si>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</si>
  <si>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</si>
  <si>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</si>
  <si>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</si>
  <si>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</si>
  <si>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</si>
  <si>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</si>
  <si>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</si>
  <si>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</si>
  <si>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</si>
  <si>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</si>
  <si>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</si>
  <si>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</si>
  <si>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</si>
  <si>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</si>
  <si>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</si>
  <si>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</si>
  <si>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</si>
  <si>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</si>
  <si>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</si>
  <si>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</si>
  <si>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</si>
  <si>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</si>
  <si>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</si>
  <si>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</si>
  <si>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</si>
  <si>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</si>
  <si>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</si>
  <si>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</si>
  <si>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</si>
  <si>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</si>
  <si>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</si>
  <si>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</si>
  <si>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</si>
  <si>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</si>
  <si>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</si>
  <si>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</si>
  <si>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</si>
  <si>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</si>
  <si>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</si>
  <si>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</si>
  <si>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</si>
  <si>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</si>
  <si>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</si>
  <si>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</si>
  <si>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</si>
  <si>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</si>
  <si>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</si>
  <si>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</si>
  <si>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</si>
  <si>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</si>
  <si>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</si>
  <si>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</si>
  <si>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</si>
  <si>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</si>
  <si>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</si>
  <si>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</si>
  <si>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</si>
  <si>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</si>
  <si>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</si>
  <si>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</si>
  <si>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</si>
  <si>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</si>
  <si>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</si>
  <si>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</si>
  <si>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</si>
  <si>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</si>
  <si>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</si>
  <si>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</si>
  <si>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</si>
  <si>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</si>
  <si>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</si>
  <si>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</si>
  <si>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</si>
  <si>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</si>
  <si>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</si>
  <si>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</si>
  <si>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</si>
  <si>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</si>
  <si>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</si>
  <si>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</si>
  <si>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</si>
  <si>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</si>
  <si>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</si>
  <si>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</si>
  <si>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</si>
  <si>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</si>
  <si>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</si>
  <si>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</si>
  <si>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</si>
  <si>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</si>
  <si>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</si>
  <si>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</si>
  <si>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</si>
  <si>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</si>
  <si>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</si>
  <si>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</si>
  <si>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</si>
  <si>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</si>
  <si>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</si>
  <si>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</si>
  <si>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</si>
  <si>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</si>
  <si>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</si>
  <si>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</si>
  <si>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</si>
  <si>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</si>
  <si>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</si>
  <si>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</si>
  <si>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</si>
  <si>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</si>
  <si>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</si>
  <si>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</si>
  <si>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</si>
  <si>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</si>
  <si>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</si>
  <si>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</si>
  <si>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</si>
  <si>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</si>
  <si>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</si>
  <si>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</si>
  <si>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</si>
  <si>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</si>
  <si>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</si>
  <si>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</si>
  <si>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</si>
  <si>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</si>
  <si>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</si>
  <si>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</si>
  <si>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</si>
  <si>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</si>
  <si>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</si>
  <si>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</si>
  <si>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</si>
  <si>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</si>
  <si>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</si>
  <si>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</si>
  <si>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</si>
  <si>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</si>
  <si>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</si>
  <si>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</si>
  <si>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</si>
  <si>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</si>
  <si>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</si>
  <si>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</si>
  <si>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</si>
  <si>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</si>
  <si>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</si>
  <si>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</si>
  <si>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</si>
  <si>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</si>
  <si>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</si>
  <si>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</si>
  <si>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</si>
  <si>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</si>
  <si>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</si>
  <si>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</si>
  <si>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</si>
  <si>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</si>
  <si>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</si>
  <si>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</si>
  <si>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</si>
  <si>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</si>
  <si>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</si>
  <si>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</si>
  <si>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</si>
  <si>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</si>
  <si>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</si>
  <si>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</si>
  <si>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</si>
  <si>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</si>
  <si>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</si>
  <si>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</si>
  <si>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</si>
  <si>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</si>
  <si>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</si>
  <si>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</si>
  <si>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</si>
  <si>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</si>
  <si>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</si>
  <si>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</si>
  <si>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</si>
  <si>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</si>
  <si>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</si>
  <si>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</si>
  <si>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</si>
  <si>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</si>
  <si>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</si>
  <si>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</si>
  <si>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</si>
  <si>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</si>
  <si>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</si>
  <si>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</si>
  <si>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</si>
  <si>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</si>
  <si>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</si>
  <si>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</si>
  <si>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</si>
  <si>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</si>
  <si>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</si>
  <si>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</si>
  <si>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</si>
  <si>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</si>
  <si>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</si>
  <si>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</si>
  <si>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</si>
  <si>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</si>
  <si>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</si>
  <si>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</si>
  <si>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</si>
  <si>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</si>
  <si>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</si>
  <si>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</si>
  <si>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</si>
  <si>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</si>
  <si>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</si>
  <si>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</si>
  <si>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</si>
  <si>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</si>
  <si>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</si>
  <si>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</si>
  <si>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</si>
  <si>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</si>
  <si>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</si>
  <si>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</si>
  <si>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</si>
  <si>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</si>
  <si>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</si>
  <si>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</si>
  <si>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</si>
  <si>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</si>
  <si>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</si>
  <si>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</si>
  <si>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</si>
  <si>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</si>
  <si>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</si>
  <si>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</si>
  <si>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</si>
  <si>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</si>
  <si>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</si>
  <si>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</si>
  <si>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</si>
  <si>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</si>
  <si>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</si>
  <si>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</si>
  <si>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</si>
  <si>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</si>
  <si>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</si>
  <si>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</si>
  <si>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</si>
  <si>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</si>
  <si>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</si>
  <si>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</si>
  <si>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</si>
  <si>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</si>
  <si>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</si>
  <si>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</si>
  <si>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</si>
  <si>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</si>
  <si>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</si>
  <si>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</si>
  <si>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</si>
  <si>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</si>
  <si>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</si>
  <si>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</si>
  <si>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</si>
  <si>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</si>
  <si>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</si>
  <si>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</si>
  <si>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</si>
  <si>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</si>
  <si>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</si>
  <si>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</si>
  <si>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</si>
  <si>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</si>
  <si>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</si>
  <si>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</si>
  <si>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</si>
  <si>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</si>
  <si>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</si>
  <si>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</si>
  <si>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</si>
  <si>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</si>
  <si>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</si>
  <si>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</si>
  <si>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</si>
  <si>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</si>
  <si>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</si>
  <si>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</si>
  <si>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</si>
  <si>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</si>
  <si>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</si>
  <si>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</si>
  <si>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</si>
  <si>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</si>
  <si>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</si>
  <si>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</si>
  <si>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</si>
  <si>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</si>
  <si>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</si>
  <si>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</si>
  <si>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</si>
  <si>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</si>
  <si>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</si>
  <si>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</si>
  <si>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</si>
  <si>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</si>
  <si>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</si>
  <si>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</si>
  <si>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</si>
  <si>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</si>
  <si>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</si>
  <si>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</si>
  <si>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</si>
  <si>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</si>
  <si>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</si>
  <si>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</si>
  <si>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</si>
  <si>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</si>
  <si>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</si>
  <si>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</si>
  <si>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</si>
  <si>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</si>
  <si>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</si>
  <si>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</si>
  <si>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</si>
  <si>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</si>
  <si>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</si>
  <si>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</si>
  <si>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</si>
  <si>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</si>
  <si>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</si>
  <si>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</si>
  <si>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</si>
  <si>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</si>
  <si>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</si>
  <si>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</si>
  <si>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</si>
  <si>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</si>
  <si>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</si>
  <si>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</si>
  <si>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</si>
  <si>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</si>
  <si>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</si>
  <si>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</si>
  <si>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</si>
  <si>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</si>
  <si>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</si>
  <si>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</si>
  <si>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</si>
  <si>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</si>
  <si>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</si>
  <si>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</si>
  <si>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</si>
  <si>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</si>
  <si>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</si>
  <si>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</si>
  <si>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</si>
  <si>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</si>
  <si>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</si>
  <si>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</si>
  <si>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</si>
  <si>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</si>
  <si>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</si>
  <si>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</si>
  <si>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</si>
  <si>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</si>
  <si>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</si>
  <si>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</si>
  <si>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</si>
  <si>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</si>
  <si>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</si>
  <si>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</si>
  <si>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</si>
  <si>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</si>
  <si>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</si>
  <si>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</si>
  <si>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</si>
  <si>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</si>
  <si>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</si>
  <si>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</si>
  <si>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</si>
  <si>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</si>
  <si>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</si>
  <si>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</si>
  <si>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</si>
  <si>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</si>
  <si>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</si>
  <si>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</si>
  <si>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</si>
  <si>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</si>
  <si>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</si>
  <si>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</si>
  <si>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</si>
  <si>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</si>
  <si>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</si>
  <si>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</si>
  <si>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</si>
  <si>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</si>
  <si>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</si>
  <si>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</si>
  <si>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</si>
  <si>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</si>
  <si>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</si>
  <si>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</si>
  <si>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</si>
  <si>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</si>
  <si>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</si>
  <si>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</si>
  <si>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</si>
  <si>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</si>
  <si>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</si>
  <si>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</si>
  <si>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</si>
  <si>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</si>
  <si>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</si>
  <si>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</si>
  <si>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</si>
  <si>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</si>
  <si>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</si>
  <si>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</si>
  <si>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</si>
  <si>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</si>
  <si>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</si>
  <si>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</si>
  <si>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</si>
  <si>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</si>
  <si>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</si>
  <si>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</si>
  <si>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</si>
  <si>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</si>
  <si>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</si>
  <si>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</si>
  <si>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</si>
  <si>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</si>
  <si>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</si>
  <si>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</si>
  <si>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</si>
  <si>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</si>
  <si>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</si>
  <si>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</si>
  <si>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</si>
  <si>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</si>
  <si>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</si>
  <si>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</si>
  <si>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</si>
  <si>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</si>
  <si>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</si>
  <si>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</si>
  <si>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</si>
  <si>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</si>
  <si>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</si>
  <si>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</si>
  <si>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</si>
  <si>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</si>
  <si>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</si>
  <si>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</si>
  <si>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</si>
  <si>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</si>
  <si>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</si>
  <si>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</si>
  <si>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</si>
  <si>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</si>
  <si>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</si>
  <si>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</si>
  <si>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</si>
  <si>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</si>
  <si>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</si>
  <si>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</si>
  <si>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</si>
  <si>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</si>
  <si>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</si>
  <si>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</si>
  <si>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</si>
  <si>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</si>
  <si>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</si>
  <si>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</si>
  <si>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</si>
  <si>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</si>
  <si>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</si>
  <si>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</si>
  <si>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</si>
  <si>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</si>
  <si>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</si>
  <si>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</si>
  <si>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</si>
  <si>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</si>
  <si>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</si>
  <si>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</si>
  <si>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</si>
  <si>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</si>
  <si>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</si>
  <si>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</si>
  <si>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</si>
  <si>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</si>
  <si>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</si>
  <si>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</si>
  <si>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</si>
  <si>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</si>
  <si>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</si>
  <si>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</si>
  <si>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</si>
  <si>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</si>
  <si>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</si>
  <si>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</si>
  <si>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</si>
  <si>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</si>
  <si>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</si>
  <si>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</si>
  <si>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</si>
  <si>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</si>
  <si>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</si>
  <si>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</si>
  <si>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</si>
  <si>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</si>
  <si>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</si>
  <si>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</si>
  <si>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</si>
  <si>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</si>
  <si>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</si>
  <si>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</si>
  <si>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</si>
  <si>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</si>
  <si>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</si>
  <si>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</si>
  <si>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</si>
  <si>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</si>
  <si>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</si>
  <si>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</si>
  <si>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</si>
  <si>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</si>
  <si>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</si>
  <si>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</si>
  <si>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</si>
  <si>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</si>
  <si>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</si>
  <si>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</si>
  <si>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</si>
  <si>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</si>
  <si>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</si>
  <si>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</si>
  <si>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</si>
  <si>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</si>
  <si>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</si>
  <si>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</si>
  <si>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</si>
  <si>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</si>
  <si>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</si>
  <si>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</si>
  <si>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</si>
  <si>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</si>
  <si>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</si>
  <si>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</si>
  <si>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</si>
  <si>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</si>
  <si>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</si>
  <si>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</si>
  <si>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</si>
  <si>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</si>
  <si>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</si>
  <si>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</si>
  <si>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</si>
  <si>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</si>
  <si>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</si>
  <si>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</si>
  <si>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</si>
  <si>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</si>
  <si>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</si>
  <si>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</si>
  <si>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</si>
  <si>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</si>
  <si>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</si>
  <si>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</si>
  <si>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</si>
  <si>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</si>
  <si>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</si>
  <si>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</si>
  <si>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</si>
  <si>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</si>
  <si>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</si>
  <si>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</si>
  <si>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</si>
  <si>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</si>
  <si>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</si>
  <si>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</si>
  <si>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</si>
  <si>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</si>
  <si>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</si>
  <si>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</si>
  <si>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</si>
  <si>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</si>
  <si>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</si>
  <si>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</si>
  <si>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</si>
  <si>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</si>
  <si>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</si>
  <si>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</si>
  <si>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</si>
  <si>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</si>
  <si>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</si>
  <si>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</si>
  <si>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</si>
  <si>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</si>
  <si>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</si>
  <si>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</si>
  <si>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</si>
  <si>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</si>
  <si>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</si>
  <si>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</si>
  <si>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</si>
  <si>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</si>
  <si>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</si>
  <si>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</si>
  <si>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</si>
  <si>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</si>
  <si>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</si>
  <si>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</si>
  <si>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</si>
  <si>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</si>
  <si>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</si>
  <si>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</si>
  <si>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</si>
  <si>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</si>
  <si>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</si>
  <si>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</si>
  <si>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</si>
  <si>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</si>
  <si>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</si>
  <si>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</si>
  <si>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</si>
  <si>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</si>
  <si>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</si>
  <si>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</si>
  <si>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</si>
  <si>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</si>
  <si>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</si>
  <si>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</si>
  <si>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</si>
  <si>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</si>
  <si>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</si>
  <si>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</si>
  <si>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</si>
  <si>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</si>
  <si>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</si>
  <si>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</si>
  <si>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</si>
  <si>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</si>
  <si>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</si>
  <si>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</si>
  <si>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</si>
  <si>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</si>
  <si>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</si>
  <si>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</si>
  <si>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</si>
  <si>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</si>
  <si>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</si>
  <si>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</si>
  <si>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</si>
  <si>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</si>
  <si>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</si>
  <si>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</si>
  <si>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</si>
  <si>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</si>
  <si>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</si>
  <si>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</si>
  <si>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</si>
  <si>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</si>
  <si>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</si>
  <si>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</si>
  <si>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</si>
  <si>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</si>
  <si>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</si>
  <si>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</si>
  <si>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</si>
  <si>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</si>
  <si>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</si>
  <si>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</si>
  <si>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</si>
  <si>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</si>
  <si>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</si>
  <si>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</si>
  <si>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</si>
  <si>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</si>
  <si>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</si>
  <si>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</si>
  <si>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</si>
  <si>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</si>
  <si>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</si>
  <si>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</si>
  <si>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</si>
  <si>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</si>
  <si>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</si>
  <si>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</si>
  <si>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</si>
  <si>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</si>
  <si>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</si>
  <si>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</si>
  <si>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</si>
  <si>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</si>
  <si>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</si>
  <si>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</si>
  <si>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</si>
  <si>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</si>
  <si>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</si>
  <si>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</si>
  <si>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</si>
  <si>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</si>
  <si>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</si>
  <si>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</si>
  <si>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</si>
  <si>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</si>
  <si>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</si>
  <si>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</si>
  <si>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</si>
  <si>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</si>
  <si>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</si>
  <si>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</si>
  <si>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</si>
  <si>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</si>
  <si>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</si>
  <si>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</si>
  <si>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</si>
  <si>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</si>
  <si>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</si>
  <si>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</si>
  <si>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</si>
  <si>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</si>
  <si>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</si>
  <si>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</si>
  <si>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</si>
  <si>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</si>
  <si>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</si>
  <si>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</si>
  <si>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</si>
  <si>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</si>
  <si>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</si>
  <si>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</si>
  <si>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</si>
  <si>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</si>
  <si>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</si>
  <si>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</si>
  <si>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</si>
  <si>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</si>
  <si>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</si>
  <si>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</si>
  <si>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</si>
  <si>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</si>
  <si>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</si>
  <si>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</si>
  <si>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</si>
  <si>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</si>
  <si>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</si>
  <si>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</si>
  <si>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</si>
  <si>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</si>
  <si>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</si>
  <si>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</si>
  <si>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</si>
  <si>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</si>
  <si>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</si>
  <si>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</si>
  <si>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</si>
  <si>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</si>
  <si>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</si>
  <si>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</si>
  <si>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</si>
  <si>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</si>
  <si>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</si>
  <si>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</si>
  <si>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</si>
  <si>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</si>
  <si>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</si>
  <si>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</si>
  <si>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</si>
  <si>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</si>
  <si>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</si>
  <si>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</si>
  <si>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</si>
  <si>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</si>
  <si>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</si>
  <si>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</si>
  <si>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</si>
  <si>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</si>
  <si>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</si>
  <si>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</si>
  <si>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</si>
  <si>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</si>
  <si>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</si>
  <si>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</si>
  <si>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</si>
  <si>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</si>
  <si>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</si>
  <si>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</si>
  <si>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</si>
  <si>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</si>
  <si>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</si>
  <si>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</si>
  <si>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</si>
  <si>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</si>
  <si>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</si>
  <si>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</si>
  <si>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</si>
  <si>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</si>
  <si>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</si>
  <si>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</si>
  <si>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</si>
  <si>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</si>
  <si>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</si>
  <si>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</si>
  <si>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</si>
  <si>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</si>
  <si>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</si>
  <si>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</si>
  <si>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</si>
  <si>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</si>
  <si>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</si>
  <si>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</si>
  <si>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</si>
  <si>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</si>
  <si>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</si>
  <si>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</si>
  <si>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</si>
  <si>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</si>
  <si>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</si>
  <si>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</si>
  <si>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</si>
  <si>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</si>
  <si>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</si>
  <si>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</si>
  <si>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</si>
  <si>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</si>
  <si>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</si>
  <si>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</si>
  <si>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</si>
  <si>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</si>
  <si>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</si>
  <si>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</si>
  <si>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</si>
  <si>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</si>
  <si>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</si>
  <si>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</si>
  <si>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</si>
  <si>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</si>
  <si>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</si>
  <si>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</si>
  <si>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</si>
  <si>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</si>
  <si>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</si>
  <si>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</si>
  <si>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</si>
  <si>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</si>
  <si>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</si>
  <si>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</si>
  <si>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</si>
  <si>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</si>
  <si>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</si>
  <si>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</si>
  <si>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</si>
  <si>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</si>
  <si>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</si>
  <si>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</si>
  <si>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</si>
  <si>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</si>
  <si>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</si>
  <si>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</si>
  <si>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</si>
  <si>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</si>
  <si>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</si>
  <si>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</si>
  <si>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</si>
  <si>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</si>
  <si>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</si>
  <si>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</si>
  <si>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</si>
  <si>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</si>
  <si>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</si>
  <si>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</si>
  <si>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</si>
  <si>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</si>
  <si>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</si>
  <si>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</si>
  <si>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</si>
  <si>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</si>
  <si>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</si>
  <si>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</si>
  <si>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</si>
  <si>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</si>
  <si>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</si>
  <si>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</si>
  <si>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</si>
  <si>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</si>
  <si>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</si>
  <si>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</si>
  <si>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</si>
  <si>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</si>
  <si>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</si>
  <si>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</si>
  <si>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</si>
  <si>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</si>
  <si>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</si>
  <si>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</si>
  <si>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</si>
  <si>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</si>
  <si>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</si>
  <si>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</si>
  <si>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</si>
  <si>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</si>
  <si>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</si>
  <si>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</si>
  <si>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</si>
  <si>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</si>
  <si>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</si>
  <si>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</si>
  <si>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</si>
  <si>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</si>
  <si>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</si>
  <si>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</si>
  <si>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</si>
  <si>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</si>
  <si>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</si>
  <si>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</si>
  <si>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</si>
  <si>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</si>
  <si>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</si>
  <si>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</si>
  <si>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</si>
  <si>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</si>
  <si>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</si>
  <si>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</si>
  <si>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</si>
  <si>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</si>
  <si>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</si>
  <si>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</si>
  <si>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</si>
  <si>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</si>
  <si>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</si>
  <si>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</si>
  <si>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</si>
  <si>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</si>
  <si>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</si>
  <si>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</si>
  <si>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</si>
  <si>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</si>
  <si>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</si>
  <si>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</si>
  <si>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</si>
  <si>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</si>
  <si>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</si>
  <si>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</si>
  <si>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</si>
  <si>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</si>
  <si>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</si>
  <si>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</si>
  <si>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</si>
  <si>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</si>
  <si>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</si>
  <si>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</si>
  <si>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</si>
  <si>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</si>
  <si>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</si>
  <si>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</si>
  <si>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</si>
  <si>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</si>
  <si>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</si>
  <si>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</si>
  <si>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</si>
  <si>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</si>
  <si>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</si>
  <si>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</si>
  <si>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</si>
  <si>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</si>
  <si>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</si>
  <si>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</si>
  <si>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</si>
  <si>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</si>
  <si>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</si>
  <si>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</si>
  <si>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</si>
  <si>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</si>
  <si>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</si>
  <si>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</si>
  <si>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</si>
  <si>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</si>
  <si>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</si>
  <si>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</si>
  <si>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</si>
  <si>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</si>
  <si>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</si>
  <si>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</si>
  <si>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</si>
  <si>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</si>
  <si>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</si>
  <si>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</si>
  <si>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</si>
  <si>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</si>
  <si>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</si>
  <si>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</si>
  <si>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</si>
  <si>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</si>
  <si>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</si>
  <si>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</si>
  <si>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</si>
  <si>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</si>
  <si>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</si>
  <si>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</si>
  <si>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</si>
  <si>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</si>
  <si>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</si>
  <si>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</si>
  <si>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</si>
  <si>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</si>
  <si>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</si>
  <si>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</si>
  <si>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</si>
  <si>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</si>
  <si>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</si>
  <si>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</si>
  <si>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</si>
  <si>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</si>
  <si>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</si>
  <si>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</si>
  <si>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</si>
  <si>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</si>
  <si>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</si>
  <si>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</si>
  <si>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</si>
  <si>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</si>
  <si>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</si>
  <si>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</si>
  <si>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</si>
  <si>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</si>
  <si>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</si>
  <si>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</si>
  <si>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</si>
  <si>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</si>
  <si>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</si>
  <si>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</si>
  <si>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</si>
  <si>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</si>
  <si>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</si>
  <si>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</si>
  <si>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</si>
  <si>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</si>
  <si>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</si>
  <si>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</si>
  <si>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</si>
  <si>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</si>
  <si>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</si>
  <si>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</si>
  <si>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</si>
  <si>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</si>
  <si>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</si>
  <si>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</si>
  <si>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</si>
  <si>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</si>
  <si>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</si>
  <si>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</si>
  <si>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</si>
  <si>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</si>
  <si>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</si>
  <si>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</si>
  <si>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</si>
  <si>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</si>
  <si>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</si>
  <si>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</si>
  <si>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</si>
  <si>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</si>
  <si>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</si>
  <si>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</si>
  <si>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</si>
  <si>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</si>
  <si>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</si>
  <si>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</si>
  <si>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</si>
  <si>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</si>
  <si>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</si>
  <si>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</si>
  <si>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</si>
  <si>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</si>
  <si>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</si>
  <si>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</si>
  <si>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</si>
  <si>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</si>
  <si>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</si>
  <si>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</si>
  <si>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</si>
  <si>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</si>
  <si>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</si>
  <si>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</si>
  <si>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</si>
  <si>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</si>
  <si>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</si>
  <si>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</si>
  <si>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</si>
  <si>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</si>
  <si>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</si>
  <si>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</si>
  <si>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</si>
  <si>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</si>
  <si>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</si>
  <si>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</si>
  <si>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</si>
  <si>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</si>
  <si>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</si>
  <si>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</si>
  <si>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</si>
  <si>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</si>
  <si>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</si>
  <si>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</si>
  <si>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</si>
  <si>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</si>
  <si>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</si>
  <si>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</si>
  <si>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</si>
  <si>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</si>
  <si>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</si>
  <si>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</si>
  <si>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</si>
  <si>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</si>
  <si>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</si>
  <si>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</si>
  <si>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</si>
  <si>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</si>
  <si>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</si>
  <si>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</si>
  <si>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</si>
  <si>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</si>
  <si>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</si>
  <si>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</si>
  <si>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</si>
  <si>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</si>
  <si>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</si>
  <si>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</si>
  <si>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</si>
  <si>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</si>
  <si>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</si>
  <si>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</si>
  <si>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</si>
  <si>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</si>
  <si>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</si>
  <si>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</si>
  <si>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</si>
  <si>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</si>
  <si>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</si>
  <si>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</si>
  <si>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</si>
  <si>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</si>
  <si>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</si>
  <si>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</si>
  <si>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</si>
  <si>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</si>
  <si>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</si>
  <si>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</si>
  <si>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</si>
  <si>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</si>
  <si>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</si>
  <si>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</si>
  <si>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</si>
  <si>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</si>
  <si>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</si>
  <si>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</si>
  <si>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</si>
  <si>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</si>
  <si>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</si>
  <si>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</si>
  <si>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</si>
  <si>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</si>
  <si>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</si>
  <si>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</si>
  <si>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</si>
  <si>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</si>
  <si>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</si>
  <si>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</si>
  <si>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</si>
  <si>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</si>
  <si>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</si>
  <si>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</si>
  <si>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</si>
  <si>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</si>
  <si>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</si>
  <si>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</si>
  <si>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</si>
  <si>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</si>
  <si>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</si>
  <si>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</si>
  <si>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</si>
  <si>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</si>
  <si>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</si>
  <si>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</si>
  <si>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</si>
  <si>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</si>
  <si>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</si>
  <si>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</si>
  <si>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</si>
  <si>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</si>
  <si>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</si>
  <si>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</si>
  <si>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</si>
  <si>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</si>
  <si>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</si>
  <si>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</si>
  <si>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</si>
  <si>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</si>
  <si>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</si>
  <si>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</si>
  <si>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</si>
  <si>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</si>
  <si>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</si>
  <si>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</si>
  <si>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</si>
  <si>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</si>
  <si>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</si>
  <si>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</si>
  <si>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</si>
  <si>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</si>
  <si>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</si>
  <si>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</si>
  <si>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</si>
  <si>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</si>
  <si>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</si>
  <si>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</si>
  <si>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</si>
  <si>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</si>
  <si>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</si>
  <si>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</si>
  <si>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</si>
  <si>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</si>
  <si>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</si>
  <si>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</si>
  <si>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</si>
  <si>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</si>
  <si>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</si>
  <si>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</si>
  <si>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</si>
  <si>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</si>
  <si>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</si>
  <si>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</si>
  <si>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</si>
  <si>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</si>
  <si>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</si>
  <si>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</si>
  <si>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</si>
  <si>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</si>
  <si>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</si>
  <si>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</si>
  <si>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</si>
  <si>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</si>
  <si>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</si>
  <si>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</si>
  <si>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</si>
  <si>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</si>
  <si>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</si>
  <si>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</si>
  <si>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</si>
  <si>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</si>
  <si>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</si>
  <si>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</si>
  <si>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</si>
  <si>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</si>
  <si>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</si>
  <si>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</si>
  <si>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</si>
  <si>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</si>
  <si>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</si>
  <si>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</si>
  <si>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</si>
  <si>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</si>
  <si>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</si>
  <si>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</si>
  <si>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</si>
  <si>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</si>
  <si>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</si>
  <si>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</si>
  <si>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</si>
  <si>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</si>
  <si>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</si>
  <si>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</si>
  <si>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</si>
  <si>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</si>
  <si>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</si>
  <si>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</si>
  <si>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</si>
  <si>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</si>
  <si>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</si>
  <si>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</si>
  <si>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</si>
  <si>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</si>
  <si>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</si>
  <si>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</si>
  <si>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</si>
  <si>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</si>
  <si>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</si>
  <si>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</si>
  <si>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</si>
  <si>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</si>
  <si>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</si>
  <si>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</si>
  <si>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</si>
  <si>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</si>
  <si>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</si>
  <si>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</si>
  <si>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</si>
  <si>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</si>
  <si>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</si>
  <si>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</si>
  <si>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</si>
  <si>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</si>
  <si>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</si>
  <si>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</si>
  <si>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</si>
  <si>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</si>
  <si>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</si>
  <si>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</si>
  <si>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</si>
  <si>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</si>
  <si>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</si>
  <si>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</si>
  <si>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</si>
  <si>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</si>
  <si>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</si>
  <si>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</si>
  <si>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</si>
  <si>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</si>
  <si>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</si>
  <si>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</si>
  <si>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</si>
  <si>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</si>
  <si>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</si>
  <si>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</si>
  <si>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</si>
  <si>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</si>
  <si>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</si>
  <si>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</si>
  <si>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</si>
  <si>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</si>
  <si>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</si>
  <si>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</si>
  <si>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</si>
  <si>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</si>
  <si>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</si>
  <si>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</si>
  <si>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</si>
  <si>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</si>
  <si>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</si>
  <si>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</si>
  <si>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</si>
  <si>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</si>
  <si>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</si>
  <si>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</si>
  <si>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</si>
  <si>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</si>
  <si>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</si>
  <si>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</si>
  <si>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</si>
  <si>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</si>
  <si>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</si>
  <si>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</si>
  <si>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</si>
  <si>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</si>
  <si>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</si>
  <si>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</si>
  <si>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</si>
  <si>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</si>
  <si>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</si>
  <si>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</si>
  <si>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</si>
  <si>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</si>
  <si>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</si>
  <si>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</si>
  <si>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</si>
  <si>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</si>
  <si>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</si>
  <si>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</si>
  <si>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</si>
  <si>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</si>
  <si>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</si>
  <si>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</si>
  <si>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</si>
  <si>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</si>
  <si>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</si>
  <si>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</si>
  <si>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</si>
  <si>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</si>
  <si>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</si>
  <si>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</si>
  <si>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</si>
  <si>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</si>
  <si>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</si>
  <si>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</si>
  <si>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</si>
  <si>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</si>
  <si>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</si>
  <si>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</si>
  <si>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</si>
  <si>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</si>
  <si>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</si>
  <si>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</si>
  <si>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</si>
  <si>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</si>
  <si>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</si>
  <si>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</si>
  <si>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</si>
  <si>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</si>
  <si>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</si>
  <si>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</si>
  <si>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</si>
  <si>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</si>
  <si>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</si>
  <si>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</si>
  <si>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</si>
  <si>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</si>
  <si>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</si>
  <si>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</si>
  <si>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</si>
  <si>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</si>
  <si>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</si>
  <si>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</si>
  <si>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</si>
  <si>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</si>
  <si>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</si>
  <si>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</si>
  <si>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</si>
  <si>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</si>
  <si>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</si>
  <si>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</si>
  <si>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</si>
  <si>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</si>
  <si>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</si>
  <si>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</si>
  <si>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</si>
  <si>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</si>
  <si>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</si>
  <si>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</si>
  <si>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</si>
  <si>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</si>
  <si>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</si>
  <si>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</si>
  <si>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</si>
  <si>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</si>
  <si>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</si>
  <si>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</si>
  <si>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</si>
  <si>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</si>
  <si>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</si>
  <si>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</si>
  <si>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</si>
  <si>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</si>
  <si>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</si>
  <si>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</si>
  <si>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</si>
  <si>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</si>
  <si>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</si>
  <si>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</si>
  <si>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</si>
  <si>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</si>
  <si>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</si>
  <si>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</si>
  <si>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</si>
  <si>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</si>
  <si>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</si>
  <si>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</si>
  <si>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</si>
  <si>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</si>
  <si>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</si>
  <si>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</si>
  <si>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</si>
  <si>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</si>
  <si>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</si>
  <si>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</si>
  <si>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</si>
  <si>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</si>
  <si>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</si>
  <si>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</si>
  <si>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</si>
  <si>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</si>
  <si>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</si>
  <si>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</si>
  <si>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</si>
  <si>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</si>
  <si>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</si>
  <si>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</si>
  <si>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</si>
  <si>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</si>
  <si>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</si>
  <si>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</si>
  <si>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</si>
  <si>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</si>
  <si>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</si>
  <si>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</si>
  <si>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</si>
  <si>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</si>
  <si>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</si>
  <si>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</si>
  <si>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</si>
  <si>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</si>
  <si>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</si>
  <si>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</si>
  <si>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</si>
  <si>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</si>
  <si>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</si>
  <si>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</si>
  <si>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</si>
  <si>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</si>
  <si>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</si>
  <si>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</si>
  <si>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</si>
  <si>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</si>
  <si>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</si>
  <si>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</si>
  <si>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</si>
  <si>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</si>
  <si>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</si>
  <si>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</si>
  <si>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</si>
  <si>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</si>
  <si>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</si>
  <si>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</si>
  <si>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</si>
  <si>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</si>
  <si>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</si>
  <si>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</si>
  <si>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</si>
  <si>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</si>
  <si>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</si>
  <si>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</si>
  <si>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</si>
  <si>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</si>
  <si>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</si>
  <si>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</si>
  <si>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</si>
  <si>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</si>
  <si>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</si>
  <si>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</si>
  <si>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</si>
  <si>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</si>
  <si>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</si>
  <si>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</si>
  <si>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</si>
  <si>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</si>
  <si>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</si>
  <si>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</si>
  <si>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</si>
  <si>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</si>
  <si>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</si>
  <si>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</si>
  <si>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</si>
  <si>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</si>
  <si>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</si>
  <si>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</si>
  <si>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</si>
  <si>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</si>
  <si>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</si>
  <si>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</si>
  <si>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</si>
  <si>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</si>
  <si>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</si>
  <si>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</si>
  <si>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</si>
  <si>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</si>
  <si>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</si>
  <si>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</si>
  <si>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</si>
  <si>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</si>
  <si>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</si>
  <si>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</si>
  <si>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</si>
  <si>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</si>
  <si>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</si>
  <si>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</si>
  <si>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</si>
  <si>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</si>
  <si>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</si>
  <si>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</si>
  <si>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</si>
  <si>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</si>
  <si>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</si>
  <si>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</si>
  <si>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</si>
  <si>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</si>
  <si>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</si>
  <si>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</si>
  <si>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</si>
  <si>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</si>
  <si>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</si>
  <si>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</si>
  <si>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</si>
  <si>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</si>
  <si>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</si>
  <si>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</si>
  <si>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</si>
  <si>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</si>
  <si>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</si>
  <si>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</si>
  <si>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</si>
  <si>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</si>
  <si>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</si>
  <si>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</si>
  <si>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</si>
  <si>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</si>
  <si>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</si>
  <si>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</si>
  <si>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</si>
  <si>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</si>
  <si>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</si>
  <si>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</si>
  <si>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</si>
  <si>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</si>
  <si>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</si>
  <si>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</si>
  <si>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</si>
  <si>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</si>
  <si>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</si>
  <si>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</si>
  <si>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</si>
  <si>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</si>
  <si>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</si>
  <si>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</si>
  <si>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</si>
  <si>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</si>
  <si>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</si>
  <si>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</si>
  <si>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</si>
  <si>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</si>
  <si>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</si>
  <si>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</si>
  <si>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</si>
  <si>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</si>
  <si>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</si>
  <si>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</si>
  <si>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</si>
  <si>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</si>
  <si>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</si>
  <si>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</si>
  <si>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</si>
  <si>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</si>
  <si>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</si>
  <si>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</si>
  <si>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</si>
  <si>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</si>
  <si>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</si>
  <si>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</si>
  <si>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</si>
  <si>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</si>
  <si>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</si>
  <si>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</si>
  <si>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</si>
  <si>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</si>
  <si>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</si>
  <si>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</si>
  <si>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</si>
  <si>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</si>
  <si>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</si>
  <si>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</si>
  <si>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</si>
  <si>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</si>
  <si>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</si>
  <si>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</si>
  <si>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</si>
  <si>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</si>
  <si>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</si>
  <si>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</si>
  <si>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</si>
  <si>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</si>
  <si>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</si>
  <si>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</si>
  <si>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</si>
  <si>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</si>
  <si>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</si>
  <si>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</si>
  <si>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</si>
  <si>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</si>
  <si>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</si>
  <si>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</si>
  <si>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</si>
  <si>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</si>
  <si>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</si>
  <si>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</si>
  <si>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</si>
  <si>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</si>
  <si>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</si>
  <si>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</si>
  <si>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</si>
  <si>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</si>
  <si>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</si>
  <si>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</si>
  <si>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</si>
  <si>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</si>
  <si>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</si>
  <si>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</si>
  <si>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</si>
  <si>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</si>
  <si>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</si>
  <si>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</si>
  <si>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</si>
  <si>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</si>
  <si>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</si>
  <si>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</si>
  <si>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</si>
  <si>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</si>
  <si>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</si>
  <si>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</si>
  <si>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</si>
  <si>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</si>
  <si>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</si>
  <si>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</si>
  <si>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</si>
  <si>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</si>
  <si>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</si>
  <si>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</si>
  <si>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</si>
  <si>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</si>
  <si>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</si>
  <si>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</si>
  <si>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</si>
  <si>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</si>
  <si>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</si>
  <si>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</si>
  <si>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</si>
  <si>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</si>
  <si>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</si>
  <si>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</si>
  <si>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</si>
  <si>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</si>
  <si>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</si>
  <si>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</si>
  <si>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</si>
  <si>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</si>
  <si>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</si>
  <si>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</si>
  <si>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</si>
  <si>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</si>
  <si>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</si>
  <si>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</si>
  <si>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</si>
  <si>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</si>
  <si>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</si>
  <si>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</si>
  <si>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</si>
  <si>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</si>
  <si>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</si>
  <si>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</si>
  <si>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</si>
  <si>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</si>
  <si>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</si>
  <si>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</si>
  <si>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</si>
  <si>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</si>
  <si>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</si>
  <si>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</si>
  <si>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</si>
  <si>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</si>
  <si>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</si>
  <si>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</si>
  <si>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</si>
  <si>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</si>
  <si>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</si>
  <si>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</si>
  <si>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</si>
  <si>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</si>
  <si>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</si>
  <si>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</si>
  <si>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</si>
  <si>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</si>
  <si>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</si>
  <si>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</si>
  <si>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</si>
  <si>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</si>
  <si>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</si>
  <si>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</si>
  <si>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</si>
  <si>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</si>
  <si>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</si>
  <si>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</si>
  <si>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</si>
  <si>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</si>
  <si>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</si>
  <si>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</si>
  <si>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</si>
  <si>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</si>
  <si>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</si>
  <si>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</si>
  <si>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</si>
  <si>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</si>
  <si>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</si>
  <si>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</si>
  <si>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</si>
  <si>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</si>
  <si>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</si>
  <si>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</si>
  <si>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</si>
  <si>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</si>
  <si>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</si>
  <si>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</si>
  <si>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</si>
  <si>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</si>
  <si>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</si>
  <si>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</si>
  <si>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</si>
  <si>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</si>
  <si>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</si>
  <si>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</si>
  <si>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</si>
  <si>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</si>
  <si>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</si>
  <si>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</si>
  <si>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</si>
  <si>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</si>
  <si>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</si>
  <si>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</si>
  <si>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</si>
  <si>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</si>
  <si>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</si>
  <si>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</si>
  <si>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</si>
  <si>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</si>
  <si>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</si>
  <si>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</si>
  <si>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</si>
  <si>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</si>
  <si>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</si>
  <si>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</si>
  <si>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</si>
  <si>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</si>
  <si>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</si>
  <si>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</si>
  <si>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</si>
  <si>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</si>
  <si>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</si>
  <si>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</si>
  <si>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</si>
  <si>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</si>
  <si>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</si>
  <si>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</si>
  <si>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</si>
  <si>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</si>
  <si>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</si>
  <si>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</si>
  <si>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</si>
  <si>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</si>
  <si>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</si>
  <si>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</si>
  <si>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</si>
  <si>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</si>
  <si>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</si>
  <si>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</si>
  <si>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</si>
  <si>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</si>
  <si>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</si>
  <si>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</si>
  <si>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</si>
  <si>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</si>
  <si>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</si>
  <si>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</si>
  <si>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</si>
  <si>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</si>
  <si>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</si>
  <si>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</si>
  <si>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</si>
  <si>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</si>
  <si>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</si>
  <si>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</si>
  <si>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</si>
  <si>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</si>
  <si>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</si>
  <si>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</si>
  <si>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</si>
  <si>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</si>
  <si>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</si>
  <si>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</si>
  <si>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</si>
  <si>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</si>
  <si>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</si>
  <si>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</si>
  <si>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</si>
  <si>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</si>
  <si>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</si>
  <si>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</si>
  <si>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</si>
  <si>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</si>
  <si>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</si>
  <si>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</si>
  <si>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</si>
  <si>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</si>
  <si>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</si>
  <si>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</si>
  <si>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</si>
  <si>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</si>
  <si>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</si>
  <si>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</si>
  <si>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</si>
  <si>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</si>
  <si>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</si>
  <si>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</si>
  <si>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</si>
  <si>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</si>
  <si>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</si>
  <si>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</si>
  <si>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</si>
  <si>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</si>
  <si>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</si>
  <si>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</si>
  <si>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</si>
  <si>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</si>
  <si>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</si>
  <si>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</si>
  <si>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</si>
  <si>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</si>
  <si>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</si>
  <si>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</si>
  <si>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</si>
  <si>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</si>
  <si>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</si>
  <si>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</si>
  <si>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</si>
  <si>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</si>
  <si>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</si>
  <si>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</si>
  <si>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</si>
  <si>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</si>
  <si>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</si>
  <si>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</si>
  <si>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</si>
  <si>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</si>
  <si>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</si>
  <si>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</si>
  <si>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</si>
  <si>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</si>
  <si>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</si>
  <si>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</si>
  <si>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</si>
  <si>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</si>
  <si>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</si>
  <si>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</si>
  <si>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</si>
  <si>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</si>
  <si>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</si>
  <si>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</si>
  <si>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</si>
  <si>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</si>
  <si>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</si>
  <si>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</si>
  <si>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</si>
  <si>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</si>
  <si>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</si>
  <si>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</si>
  <si>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</si>
  <si>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</si>
  <si>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</si>
  <si>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</si>
  <si>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</si>
  <si>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</si>
  <si>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</si>
  <si>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</si>
  <si>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</si>
  <si>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</si>
  <si>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</si>
  <si>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</si>
  <si>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</si>
  <si>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</si>
  <si>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</si>
  <si>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</si>
  <si>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</si>
  <si>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</si>
  <si>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</si>
  <si>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</si>
  <si>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</si>
  <si>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</si>
  <si>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</si>
  <si>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</si>
  <si>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</si>
  <si>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</si>
  <si>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</si>
  <si>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</si>
  <si>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</si>
  <si>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</si>
  <si>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</si>
  <si>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</si>
  <si>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</si>
  <si>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</si>
  <si>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</si>
  <si>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</si>
  <si>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</si>
  <si>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</si>
  <si>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</si>
  <si>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</si>
  <si>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</si>
  <si>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</si>
  <si>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</si>
  <si>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</si>
  <si>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</si>
  <si>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</si>
  <si>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</si>
  <si>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</si>
  <si>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</si>
  <si>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</si>
  <si>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</si>
  <si>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</si>
  <si>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</si>
  <si>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</si>
  <si>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</si>
  <si>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</si>
  <si>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</si>
  <si>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</si>
  <si>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</si>
  <si>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</si>
  <si>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</si>
  <si>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</si>
  <si>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</si>
  <si>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</si>
  <si>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</si>
  <si>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</si>
  <si>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</si>
  <si>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</si>
  <si>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</si>
  <si>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</si>
  <si>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</si>
  <si>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</si>
  <si>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</si>
  <si>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</si>
  <si>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</si>
  <si>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</si>
  <si>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</si>
  <si>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</si>
  <si>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</si>
  <si>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</si>
  <si>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</si>
  <si>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</si>
  <si>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</si>
  <si>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</si>
  <si>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</si>
  <si>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</si>
  <si>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</si>
  <si>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</si>
  <si>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</si>
  <si>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</si>
  <si>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</si>
  <si>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</si>
  <si>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</si>
  <si>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</si>
  <si>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</si>
  <si>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</si>
  <si>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</si>
  <si>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</si>
  <si>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</si>
  <si>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</si>
  <si>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</si>
  <si>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</si>
  <si>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</si>
  <si>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</si>
  <si>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</si>
  <si>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</si>
  <si>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</si>
  <si>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</si>
  <si>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</si>
  <si>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</si>
  <si>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</si>
  <si>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</si>
  <si>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</si>
  <si>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</si>
  <si>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</si>
  <si>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</si>
  <si>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</si>
  <si>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</si>
  <si>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</si>
  <si>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</si>
  <si>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</si>
  <si>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</si>
  <si>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</si>
  <si>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</si>
  <si>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</si>
  <si>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</si>
  <si>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</si>
  <si>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</si>
  <si>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</si>
  <si>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</si>
  <si>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</si>
  <si>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</si>
  <si>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</si>
  <si>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</si>
  <si>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</si>
  <si>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</si>
  <si>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</si>
  <si>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</si>
  <si>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</si>
  <si>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</si>
  <si>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</si>
  <si>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</si>
  <si>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</si>
  <si>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</si>
  <si>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</si>
  <si>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</si>
  <si>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</si>
  <si>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</si>
  <si>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</si>
  <si>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</si>
  <si>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</si>
  <si>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</si>
  <si>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</si>
  <si>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</si>
  <si>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</si>
  <si>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</si>
  <si>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</si>
  <si>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</si>
  <si>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</si>
  <si>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</si>
  <si>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</si>
  <si>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</si>
  <si>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</si>
  <si>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</si>
  <si>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</si>
  <si>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</si>
  <si>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</si>
  <si>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</si>
  <si>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</si>
  <si>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</si>
  <si>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</si>
  <si>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</si>
  <si>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</si>
  <si>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</si>
  <si>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</si>
  <si>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</si>
  <si>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</si>
  <si>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</si>
  <si>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</si>
  <si>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</si>
  <si>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</si>
  <si>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</si>
  <si>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</si>
  <si>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</si>
  <si>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</si>
  <si>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</si>
  <si>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</si>
  <si>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</si>
  <si>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</si>
  <si>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</si>
  <si>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</si>
  <si>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</si>
  <si>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</si>
  <si>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</si>
  <si>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</si>
  <si>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</si>
  <si>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</si>
  <si>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</si>
  <si>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</si>
  <si>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</si>
  <si>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</si>
  <si>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</si>
  <si>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</si>
  <si>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</si>
  <si>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</si>
  <si>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</si>
  <si>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</si>
  <si>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</si>
  <si>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</si>
  <si>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</si>
  <si>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</si>
  <si>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</si>
  <si>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</si>
  <si>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</si>
  <si>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</si>
  <si>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</si>
  <si>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</si>
  <si>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</si>
  <si>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</si>
  <si>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</si>
  <si>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</si>
  <si>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</si>
  <si>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</si>
  <si>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</si>
  <si>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</si>
  <si>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</si>
  <si>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</si>
  <si>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</si>
  <si>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</si>
  <si>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</si>
  <si>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</si>
  <si>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</si>
  <si>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</si>
  <si>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</si>
  <si>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</si>
  <si>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</si>
  <si>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</si>
  <si>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</si>
  <si>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</si>
  <si>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</si>
  <si>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</si>
  <si>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</si>
  <si>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</si>
  <si>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</si>
  <si>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</si>
  <si>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</si>
  <si>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</si>
  <si>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</si>
  <si>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</si>
  <si>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</si>
  <si>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</si>
  <si>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</si>
  <si>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</si>
  <si>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</si>
  <si>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</si>
  <si>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</si>
  <si>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</si>
  <si>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</si>
  <si>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</si>
  <si>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</si>
  <si>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</si>
  <si>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</si>
  <si>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</si>
  <si>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</si>
  <si>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</si>
  <si>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</si>
  <si>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</si>
  <si>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</si>
  <si>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</si>
  <si>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</si>
  <si>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</si>
  <si>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</si>
  <si>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</si>
  <si>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</si>
  <si>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</si>
  <si>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</si>
  <si>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</si>
  <si>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</si>
  <si>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</si>
  <si>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</si>
  <si>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</si>
  <si>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</si>
  <si>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</si>
  <si>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</si>
  <si>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</si>
  <si>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</si>
  <si>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</si>
  <si>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</si>
  <si>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</si>
  <si>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</si>
  <si>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</si>
  <si>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</si>
  <si>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</si>
  <si>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</si>
  <si>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</si>
  <si>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</si>
  <si>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</si>
  <si>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</si>
  <si>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</si>
  <si>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</si>
  <si>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</si>
  <si>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</si>
  <si>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</si>
  <si>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</si>
  <si>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</si>
  <si>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</si>
  <si>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</si>
  <si>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</si>
  <si>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</si>
  <si>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</si>
  <si>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</si>
  <si>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</si>
  <si>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</si>
  <si>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</si>
  <si>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</si>
  <si>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</si>
  <si>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</si>
  <si>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</si>
  <si>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</si>
  <si>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</si>
  <si>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</si>
  <si>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</si>
  <si>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</si>
  <si>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</si>
  <si>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</si>
  <si>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</si>
  <si>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</si>
  <si>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</si>
  <si>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</si>
  <si>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</si>
  <si>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</si>
  <si>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</si>
  <si>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</si>
  <si>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</si>
  <si>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</si>
  <si>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</si>
  <si>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</si>
  <si>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</si>
  <si>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</si>
  <si>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</si>
  <si>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</si>
  <si>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</si>
  <si>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</si>
  <si>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</si>
  <si>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</si>
  <si>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</si>
  <si>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</si>
  <si>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</si>
  <si>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</si>
  <si>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</si>
  <si>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</si>
  <si>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</si>
  <si>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</si>
  <si>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</si>
  <si>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</si>
  <si>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</si>
  <si>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</si>
  <si>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</si>
  <si>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</si>
  <si>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</si>
  <si>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</si>
  <si>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</si>
  <si>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</si>
  <si>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</si>
  <si>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</si>
  <si>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</si>
  <si>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</si>
  <si>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</si>
  <si>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</si>
  <si>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</si>
  <si>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</si>
  <si>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</si>
  <si>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</si>
  <si>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</si>
  <si>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</si>
  <si>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</si>
  <si>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</si>
  <si>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</si>
  <si>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</si>
  <si>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</si>
  <si>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</si>
  <si>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</si>
  <si>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</si>
  <si>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</si>
  <si>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</si>
  <si>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</si>
  <si>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</si>
  <si>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</si>
  <si>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</si>
  <si>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</si>
  <si>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</si>
  <si>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</si>
  <si>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</si>
  <si>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</si>
  <si>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</si>
  <si>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</si>
  <si>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</si>
  <si>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</si>
  <si>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</si>
  <si>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</si>
  <si>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</si>
  <si>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</si>
  <si>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</si>
  <si>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</si>
  <si>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</si>
  <si>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</si>
  <si>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</si>
  <si>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</si>
  <si>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</si>
  <si>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</si>
  <si>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</si>
  <si>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</si>
  <si>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</si>
  <si>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</si>
  <si>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</si>
  <si>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</si>
  <si>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</si>
  <si>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</si>
  <si>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</si>
  <si>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</si>
  <si>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</si>
  <si>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</si>
  <si>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</si>
  <si>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</si>
  <si>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</si>
  <si>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</si>
  <si>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</si>
  <si>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</si>
  <si>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</si>
  <si>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</si>
  <si>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</si>
  <si>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</si>
  <si>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</si>
  <si>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</si>
  <si>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</si>
  <si>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</si>
  <si>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</si>
  <si>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</si>
  <si>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</si>
  <si>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</si>
  <si>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</si>
  <si>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</si>
  <si>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</si>
  <si>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</si>
  <si>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</si>
  <si>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</si>
  <si>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</si>
  <si>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</si>
  <si>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</si>
  <si>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</si>
  <si>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</si>
  <si>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</si>
  <si>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</si>
  <si>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</si>
  <si>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</si>
  <si>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</si>
  <si>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</si>
  <si>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</si>
  <si>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</si>
  <si>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</si>
  <si>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</si>
  <si>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</si>
  <si>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</si>
  <si>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</si>
  <si>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</si>
  <si>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</si>
  <si>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</si>
  <si>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</si>
  <si>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</si>
  <si>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</si>
  <si>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</si>
  <si>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</si>
  <si>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</si>
  <si>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</si>
  <si>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</si>
  <si>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</si>
  <si>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</si>
  <si>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</si>
  <si>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</si>
  <si>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</si>
  <si>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</si>
  <si>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</si>
  <si>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</si>
  <si>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</si>
  <si>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</si>
  <si>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</si>
  <si>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</si>
  <si>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</si>
  <si>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</si>
  <si>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</si>
  <si>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</si>
  <si>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</si>
  <si>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</si>
  <si>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</si>
  <si>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</si>
  <si>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</si>
  <si>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</si>
  <si>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</si>
  <si>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</si>
  <si>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</si>
  <si>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</si>
  <si>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</si>
  <si>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</si>
  <si>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</si>
  <si>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</si>
  <si>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</si>
  <si>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</si>
  <si>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</si>
  <si>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</si>
  <si>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</si>
  <si>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</si>
  <si>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</si>
  <si>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</si>
  <si>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</si>
  <si>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</si>
  <si>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</si>
  <si>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</si>
  <si>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</si>
  <si>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</si>
  <si>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</si>
  <si>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</si>
  <si>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</si>
  <si>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</si>
  <si>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</si>
  <si>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</si>
  <si>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</si>
  <si>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</si>
  <si>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</si>
  <si>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</si>
  <si>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</si>
  <si>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</si>
  <si>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</si>
  <si>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</si>
  <si>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</si>
  <si>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</si>
  <si>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</si>
  <si>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</si>
  <si>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</si>
  <si>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</si>
  <si>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</si>
  <si>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</si>
  <si>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</si>
  <si>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</si>
  <si>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</si>
  <si>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</si>
  <si>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</si>
  <si>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</si>
  <si>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</si>
  <si>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</si>
  <si>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</si>
  <si>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</si>
  <si>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</si>
  <si>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</si>
  <si>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</si>
  <si>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</si>
  <si>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</si>
  <si>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</si>
  <si>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</si>
  <si>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</si>
  <si>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</si>
  <si>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</si>
  <si>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</si>
  <si>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</si>
  <si>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</si>
  <si>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</si>
  <si>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</si>
  <si>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</si>
  <si>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</si>
  <si>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</si>
  <si>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</si>
  <si>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</si>
  <si>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</si>
  <si>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</si>
  <si>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</si>
  <si>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</si>
  <si>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</si>
  <si>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</si>
  <si>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</si>
  <si>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</si>
  <si>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</si>
  <si>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</si>
  <si>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</si>
  <si>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</si>
  <si>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</si>
  <si>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</si>
  <si>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</si>
  <si>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</si>
  <si>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</si>
  <si>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</si>
  <si>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</si>
  <si>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</si>
  <si>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</si>
  <si>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</si>
  <si>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</si>
  <si>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</si>
  <si>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</si>
  <si>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</si>
  <si>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</si>
  <si>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</si>
  <si>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</si>
  <si>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</si>
  <si>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</si>
  <si>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</si>
  <si>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</si>
  <si>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</si>
  <si>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</si>
  <si>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</si>
  <si>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</si>
  <si>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</si>
  <si>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</si>
  <si>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</si>
  <si>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</si>
  <si>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</si>
  <si>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</si>
  <si>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</si>
  <si>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</si>
  <si>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</si>
  <si>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</si>
  <si>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</si>
  <si>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</si>
  <si>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</si>
  <si>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</si>
  <si>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</si>
  <si>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</si>
  <si>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</si>
  <si>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</si>
  <si>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</si>
  <si>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</si>
  <si>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</si>
  <si>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</si>
  <si>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</si>
  <si>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</si>
  <si>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</si>
  <si>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</si>
  <si>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</si>
  <si>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</si>
  <si>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</si>
  <si>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</si>
  <si>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</si>
  <si>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</si>
  <si>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</si>
  <si>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</si>
  <si>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</si>
  <si>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</si>
  <si>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</si>
  <si>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</si>
  <si>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</si>
  <si>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</si>
  <si>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</si>
  <si>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</si>
  <si>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</si>
  <si>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</si>
  <si>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</si>
  <si>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</si>
  <si>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</si>
  <si>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</si>
  <si>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</si>
  <si>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</si>
  <si>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</si>
  <si>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</si>
  <si>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</si>
  <si>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</si>
  <si>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</si>
  <si>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</si>
  <si>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</si>
  <si>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</si>
  <si>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</si>
  <si>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</si>
  <si>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</si>
  <si>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</si>
  <si>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</si>
  <si>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</si>
  <si>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</si>
  <si>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</si>
  <si>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</si>
  <si>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</si>
  <si>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</si>
  <si>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</si>
  <si>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</si>
  <si>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</si>
  <si>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</si>
  <si>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</si>
  <si>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</si>
  <si>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</si>
  <si>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</si>
  <si>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</si>
  <si>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</si>
  <si>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</si>
  <si>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</si>
  <si>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</si>
  <si>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</si>
  <si>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</si>
  <si>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</si>
  <si>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</si>
  <si>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</si>
  <si>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</si>
  <si>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</si>
  <si>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</si>
  <si>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</si>
  <si>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</si>
  <si>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</si>
  <si>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</si>
  <si>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</si>
  <si>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</si>
  <si>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</si>
  <si>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</si>
  <si>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</si>
  <si>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</si>
  <si>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</si>
  <si>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</si>
  <si>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</si>
  <si>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</si>
  <si>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</si>
  <si>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</si>
  <si>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</si>
  <si>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</si>
  <si>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</si>
  <si>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</si>
  <si>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</si>
  <si>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</si>
  <si>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</si>
  <si>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</si>
  <si>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</si>
  <si>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</si>
  <si>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</si>
  <si>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</si>
  <si>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</si>
  <si>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</si>
  <si>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</si>
  <si>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</si>
  <si>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</si>
  <si>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</si>
  <si>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</si>
  <si>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</si>
  <si>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</si>
  <si>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</si>
  <si>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</si>
  <si>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</si>
  <si>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</si>
  <si>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</si>
  <si>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</si>
  <si>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</si>
  <si>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</si>
  <si>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</si>
  <si>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</si>
  <si>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</si>
  <si>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</si>
  <si>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</si>
  <si>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</si>
  <si>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</si>
  <si>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</si>
  <si>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</si>
  <si>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</si>
  <si>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</si>
  <si>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</si>
  <si>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</si>
  <si>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</si>
  <si>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</si>
  <si>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</si>
  <si>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</si>
  <si>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</si>
  <si>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</si>
  <si>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</si>
  <si>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</si>
  <si>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</si>
  <si>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</si>
  <si>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</si>
  <si>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</si>
  <si>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</si>
  <si>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</si>
  <si>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</si>
  <si>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</si>
  <si>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</si>
  <si>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</si>
  <si>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</si>
  <si>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</si>
  <si>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</si>
  <si>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</si>
  <si>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</si>
  <si>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</si>
  <si>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</si>
  <si>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</si>
  <si>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</si>
  <si>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</si>
  <si>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</si>
  <si>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</si>
  <si>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</si>
  <si>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</si>
  <si>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</si>
  <si>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</si>
  <si>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</si>
  <si>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</si>
  <si>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</si>
  <si>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</si>
  <si>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</si>
  <si>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</si>
  <si>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</si>
  <si>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</si>
  <si>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</si>
  <si>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</si>
  <si>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</si>
  <si>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</si>
  <si>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</si>
  <si>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</si>
  <si>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</si>
  <si>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</si>
  <si>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</si>
  <si>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</si>
  <si>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</si>
  <si>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</si>
  <si>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</si>
  <si>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</si>
  <si>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</si>
  <si>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</si>
  <si>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</si>
  <si>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</si>
  <si>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</si>
  <si>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</si>
  <si>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</si>
  <si>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</si>
  <si>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</si>
  <si>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</si>
  <si>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</si>
  <si>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</si>
  <si>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</si>
  <si>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</si>
  <si>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</si>
  <si>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</si>
  <si>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</si>
  <si>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</si>
  <si>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</si>
  <si>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</si>
  <si>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</si>
  <si>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</si>
  <si>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</si>
  <si>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</si>
  <si>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</si>
  <si>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</si>
  <si>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</si>
  <si>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</si>
  <si>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</si>
  <si>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</si>
  <si>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</si>
  <si>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</si>
  <si>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</si>
  <si>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</si>
  <si>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</si>
  <si>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</si>
  <si>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</si>
  <si>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</si>
  <si>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</si>
  <si>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</si>
  <si>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</si>
  <si>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</si>
  <si>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</si>
  <si>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</si>
  <si>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</si>
  <si>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</si>
  <si>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</si>
  <si>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</si>
  <si>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</si>
  <si>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</si>
  <si>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</si>
  <si>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</si>
  <si>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</si>
  <si>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</si>
  <si>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</si>
  <si>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</si>
  <si>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</si>
  <si>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</si>
  <si>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</si>
  <si>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</si>
  <si>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</si>
  <si>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</si>
  <si>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</si>
  <si>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</si>
  <si>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</si>
  <si>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</si>
  <si>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</si>
  <si>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</si>
  <si>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</si>
  <si>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</si>
  <si>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</si>
  <si>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</si>
  <si>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</si>
  <si>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</si>
  <si>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</si>
  <si>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</si>
  <si>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</si>
  <si>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</si>
  <si>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</si>
  <si>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</si>
  <si>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</si>
  <si>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</si>
  <si>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</si>
  <si>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</si>
  <si>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</si>
  <si>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</si>
  <si>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</si>
  <si>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</si>
  <si>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</si>
  <si>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</si>
  <si>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</si>
  <si>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</si>
  <si>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</si>
  <si>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</si>
  <si>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</si>
  <si>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</si>
  <si>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</si>
  <si>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</si>
  <si>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</si>
  <si>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</si>
  <si>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</si>
  <si>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</si>
  <si>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</si>
  <si>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</si>
  <si>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</si>
  <si>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</si>
  <si>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</si>
  <si>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</si>
  <si>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</si>
  <si>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</si>
  <si>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</si>
  <si>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</si>
  <si>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</si>
  <si>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</si>
  <si>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</si>
  <si>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</si>
  <si>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</si>
  <si>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</si>
  <si>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</si>
  <si>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</si>
  <si>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</si>
  <si>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</si>
  <si>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</si>
  <si>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</si>
  <si>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</si>
  <si>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</si>
  <si>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</si>
  <si>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</si>
  <si>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</si>
  <si>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</si>
  <si>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</si>
  <si>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</si>
  <si>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</si>
  <si>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</si>
  <si>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</si>
  <si>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</si>
  <si>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</si>
  <si>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</si>
  <si>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</si>
  <si>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</si>
  <si>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</si>
  <si>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</si>
  <si>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</si>
  <si>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</si>
  <si>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</si>
  <si>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</si>
  <si>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</si>
  <si>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</si>
  <si>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</si>
  <si>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</si>
  <si>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</si>
  <si>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</si>
  <si>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</si>
  <si>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</si>
  <si>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</si>
  <si>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</si>
  <si>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</si>
  <si>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</si>
  <si>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</si>
  <si>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</si>
  <si>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</si>
  <si>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</si>
  <si>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</si>
  <si>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</si>
  <si>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</si>
  <si>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</si>
  <si>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</si>
  <si>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</si>
  <si>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</si>
  <si>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</si>
  <si>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</si>
  <si>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</si>
  <si>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</si>
  <si>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</si>
  <si>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</si>
  <si>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</si>
  <si>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</si>
  <si>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</si>
  <si>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</si>
  <si>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</si>
  <si>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</si>
  <si>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</si>
  <si>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</si>
  <si>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</si>
  <si>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</si>
  <si>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</si>
  <si>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</si>
  <si>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</si>
  <si>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</si>
  <si>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</si>
  <si>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</si>
  <si>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</si>
  <si>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</si>
  <si>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</si>
  <si>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</si>
  <si>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</si>
  <si>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</si>
  <si>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</si>
  <si>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</si>
  <si>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</si>
  <si>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</si>
  <si>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</si>
  <si>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</si>
  <si>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</si>
  <si>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</si>
  <si>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</si>
  <si>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</si>
  <si>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</si>
  <si>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</si>
  <si>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</si>
  <si>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</si>
  <si>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</si>
  <si>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</si>
  <si>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</si>
  <si>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</si>
  <si>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</si>
  <si>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</si>
  <si>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</si>
  <si>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</si>
  <si>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</si>
  <si>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</si>
  <si>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</si>
  <si>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</si>
  <si>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</si>
  <si>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</si>
  <si>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</si>
  <si>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</si>
  <si>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</si>
  <si>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</si>
  <si>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</si>
  <si>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</si>
  <si>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</si>
  <si>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</si>
  <si>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</si>
  <si>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</si>
  <si>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</si>
  <si>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</si>
  <si>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</si>
  <si>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</si>
  <si>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</si>
  <si>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</si>
  <si>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</si>
  <si>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</si>
  <si>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</si>
  <si>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</si>
  <si>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</si>
  <si>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</si>
  <si>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</si>
  <si>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</si>
  <si>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</si>
  <si>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</si>
  <si>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</si>
  <si>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</si>
  <si>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</si>
  <si>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</si>
  <si>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</si>
  <si>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</si>
  <si>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</si>
  <si>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</si>
  <si>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</si>
  <si>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</si>
  <si>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</si>
  <si>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</si>
  <si>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</si>
  <si>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</si>
  <si>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</si>
  <si>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</si>
  <si>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</si>
  <si>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</si>
  <si>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</si>
  <si>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</si>
  <si>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</si>
  <si>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</si>
  <si>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</si>
  <si>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</si>
  <si>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</si>
  <si>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</si>
  <si>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</si>
  <si>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</si>
  <si>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</si>
  <si>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</si>
  <si>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</si>
  <si>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</si>
  <si>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</si>
  <si>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</si>
  <si>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</si>
  <si>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</si>
  <si>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</si>
  <si>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</si>
  <si>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</si>
  <si>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</si>
  <si>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</si>
  <si>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</si>
  <si>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</si>
  <si>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</si>
  <si>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</si>
  <si>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</si>
  <si>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</si>
  <si>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</si>
  <si>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</si>
  <si>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</si>
  <si>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</si>
  <si>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</si>
  <si>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</si>
  <si>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</si>
  <si>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</si>
  <si>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</si>
  <si>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</si>
  <si>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</si>
  <si>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</si>
  <si>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</si>
  <si>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</si>
  <si>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</si>
  <si>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</si>
  <si>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</si>
  <si>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</si>
  <si>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</si>
  <si>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</si>
  <si>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</si>
  <si>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</si>
  <si>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</si>
  <si>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</si>
  <si>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</si>
  <si>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</si>
  <si>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</si>
  <si>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</si>
  <si>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</si>
  <si>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</si>
  <si>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</si>
  <si>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</si>
  <si>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</si>
  <si>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</si>
  <si>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</si>
  <si>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</si>
  <si>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</si>
  <si>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</si>
  <si>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</si>
  <si>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</si>
  <si>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</si>
  <si>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</si>
  <si>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</si>
  <si>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</si>
  <si>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</si>
  <si>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</si>
  <si>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</si>
  <si>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</si>
  <si>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</si>
  <si>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</si>
  <si>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</si>
  <si>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</si>
  <si>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</si>
  <si>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</si>
  <si>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</si>
  <si>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</si>
  <si>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</si>
  <si>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</si>
  <si>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</si>
  <si>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</si>
  <si>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</si>
  <si>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</si>
  <si>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</si>
  <si>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</si>
  <si>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</si>
  <si>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</si>
  <si>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</si>
  <si>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</si>
  <si>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</si>
  <si>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</si>
  <si>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</si>
  <si>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</si>
  <si>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</si>
  <si>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</si>
  <si>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</si>
  <si>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</si>
  <si>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</si>
  <si>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</si>
  <si>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</si>
  <si>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</si>
  <si>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</si>
  <si>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</si>
  <si>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</si>
  <si>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</si>
  <si>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</si>
  <si>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</si>
  <si>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</si>
  <si>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</si>
  <si>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</si>
  <si>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</si>
  <si>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</si>
  <si>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</si>
  <si>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</si>
  <si>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</si>
  <si>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</si>
  <si>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</si>
  <si>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</si>
  <si>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</si>
  <si>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</si>
  <si>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</si>
  <si>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</si>
  <si>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</si>
  <si>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</si>
  <si>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</si>
  <si>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</si>
  <si>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</si>
  <si>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</si>
  <si>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</si>
  <si>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</si>
  <si>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</si>
  <si>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</si>
  <si>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</si>
  <si>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</si>
  <si>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</si>
  <si>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</si>
  <si>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</si>
  <si>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</si>
  <si>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</si>
  <si>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</si>
  <si>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</si>
  <si>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</si>
  <si>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</si>
  <si>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</si>
  <si>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</si>
  <si>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</si>
  <si>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</si>
  <si>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</si>
  <si>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</si>
  <si>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</si>
  <si>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</si>
  <si>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</si>
  <si>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</si>
  <si>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</si>
  <si>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</si>
  <si>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</si>
  <si>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</si>
  <si>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</si>
  <si>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</si>
  <si>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</si>
  <si>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</si>
  <si>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</si>
  <si>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</si>
  <si>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</si>
  <si>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</si>
  <si>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</si>
  <si>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</si>
  <si>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</si>
  <si>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</si>
  <si>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</si>
  <si>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</si>
  <si>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</si>
  <si>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</si>
  <si>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</si>
  <si>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</si>
  <si>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</si>
  <si>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</si>
  <si>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</si>
  <si>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</si>
  <si>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</si>
  <si>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</si>
  <si>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</si>
  <si>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</si>
  <si>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</si>
  <si>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</si>
  <si>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</si>
  <si>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</si>
  <si>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</si>
  <si>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</si>
  <si>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</si>
  <si>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</si>
  <si>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</si>
  <si>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</si>
  <si>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</si>
  <si>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</si>
  <si>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</si>
  <si>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</si>
  <si>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</si>
  <si>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</si>
  <si>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</si>
  <si>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</si>
  <si>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</si>
  <si>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</si>
  <si>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</si>
  <si>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</si>
  <si>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</si>
  <si>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</si>
  <si>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</si>
  <si>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</si>
  <si>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</si>
  <si>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</si>
  <si>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</si>
  <si>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</si>
  <si>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</si>
  <si>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</si>
  <si>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</si>
  <si>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</si>
  <si>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</si>
  <si>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</si>
  <si>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</si>
  <si>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</si>
  <si>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</si>
  <si>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</si>
  <si>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</si>
  <si>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</si>
  <si>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</si>
  <si>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</si>
  <si>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</si>
  <si>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</si>
  <si>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</si>
  <si>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</si>
  <si>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</si>
  <si>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</si>
  <si>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</si>
  <si>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</si>
  <si>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</si>
  <si>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</si>
  <si>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</si>
  <si>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</si>
  <si>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</si>
  <si>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</si>
  <si>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</si>
  <si>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</si>
  <si>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</si>
  <si>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</si>
  <si>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</si>
  <si>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</si>
  <si>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</si>
  <si>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</si>
  <si>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</si>
  <si>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</si>
  <si>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</si>
  <si>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</si>
  <si>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</si>
  <si>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</si>
  <si>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</si>
  <si>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</si>
  <si>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</si>
  <si>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</si>
  <si>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</si>
  <si>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</si>
  <si>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</si>
  <si>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</si>
  <si>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</si>
  <si>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</si>
  <si>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</si>
  <si>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</si>
  <si>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</si>
  <si>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</si>
  <si>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</si>
  <si>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</si>
  <si>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</si>
  <si>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</si>
  <si>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</si>
  <si>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</si>
  <si>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</si>
  <si>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</si>
  <si>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</si>
  <si>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</si>
  <si>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</si>
  <si>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</si>
  <si>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</si>
  <si>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</si>
  <si>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</si>
  <si>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</si>
  <si>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</si>
  <si>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</si>
  <si>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</si>
  <si>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</si>
  <si>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</si>
  <si>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</si>
  <si>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</si>
  <si>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</si>
  <si>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</si>
  <si>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</si>
  <si>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</si>
  <si>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</si>
  <si>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</si>
  <si>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</si>
  <si>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</si>
  <si>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</si>
  <si>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</si>
  <si>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</si>
  <si>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</si>
  <si>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</si>
  <si>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</si>
  <si>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</si>
  <si>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</si>
  <si>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</si>
  <si>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</si>
  <si>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</si>
  <si>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</si>
  <si>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</si>
  <si>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</si>
  <si>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</si>
  <si>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</si>
  <si>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</si>
  <si>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</si>
  <si>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</si>
  <si>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</si>
  <si>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</si>
  <si>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</si>
  <si>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</si>
  <si>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</si>
  <si>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</si>
  <si>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</si>
  <si>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</si>
  <si>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</si>
  <si>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</si>
  <si>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</si>
  <si>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</si>
  <si>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</si>
  <si>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</si>
  <si>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</si>
  <si>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</si>
  <si>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</si>
  <si>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</si>
  <si>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</si>
  <si>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</si>
  <si>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</si>
  <si>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</si>
  <si>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</si>
  <si>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</si>
  <si>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</si>
  <si>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</si>
  <si>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</si>
  <si>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</si>
  <si>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</si>
  <si>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</si>
  <si>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</si>
  <si>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</si>
  <si>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</si>
  <si>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</si>
  <si>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</si>
  <si>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</si>
  <si>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</si>
  <si>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</si>
  <si>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</si>
  <si>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</si>
  <si>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</si>
  <si>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</si>
  <si>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</si>
  <si>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</si>
  <si>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</si>
  <si>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</si>
  <si>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</si>
  <si>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</si>
  <si>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</si>
  <si>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</si>
  <si>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</si>
  <si>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</si>
  <si>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</si>
  <si>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</si>
  <si>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</si>
  <si>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</si>
  <si>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</si>
  <si>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</si>
  <si>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</si>
  <si>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</si>
  <si>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</si>
  <si>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</si>
  <si>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</si>
  <si>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</si>
  <si>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</si>
  <si>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</si>
  <si>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</si>
  <si>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</si>
  <si>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</si>
  <si>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</si>
  <si>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</si>
  <si>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</si>
  <si>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</si>
  <si>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</si>
  <si>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</si>
  <si>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</si>
  <si>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</si>
  <si>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</si>
  <si>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</si>
  <si>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</si>
  <si>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</si>
  <si>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</si>
  <si>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</si>
  <si>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</si>
  <si>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</si>
  <si>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</si>
  <si>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</si>
  <si>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</si>
  <si>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</si>
  <si>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</si>
  <si>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</si>
  <si>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</si>
  <si>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</si>
  <si>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</si>
  <si>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</si>
  <si>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</si>
  <si>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</si>
  <si>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</si>
  <si>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</si>
  <si>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</si>
  <si>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</si>
  <si>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</si>
  <si>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</si>
  <si>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</si>
  <si>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</si>
  <si>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</si>
  <si>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</si>
  <si>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</si>
  <si>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</si>
  <si>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</si>
  <si>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</si>
  <si>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</si>
  <si>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</si>
  <si>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</si>
  <si>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</si>
  <si>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</si>
  <si>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</si>
  <si>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</si>
  <si>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</si>
  <si>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</si>
  <si>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</si>
  <si>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</si>
  <si>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</si>
  <si>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</si>
  <si>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</si>
  <si>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</si>
  <si>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</si>
  <si>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</si>
  <si>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</si>
  <si>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</si>
  <si>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</si>
  <si>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</si>
  <si>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</si>
  <si>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</si>
  <si>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</si>
  <si>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</si>
  <si>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</si>
  <si>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</si>
  <si>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</si>
  <si>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</si>
  <si>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</si>
  <si>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</si>
  <si>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</si>
  <si>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</si>
  <si>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</si>
  <si>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</si>
  <si>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</si>
  <si>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</si>
  <si>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</si>
  <si>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</si>
  <si>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</si>
  <si>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</si>
  <si>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</si>
  <si>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</si>
  <si>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</si>
  <si>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</si>
  <si>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</si>
  <si>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</si>
  <si>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</si>
  <si>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</si>
  <si>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</si>
  <si>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</si>
  <si>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</si>
  <si>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</si>
  <si>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</si>
  <si>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</si>
  <si>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</si>
  <si>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</si>
  <si>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</si>
  <si>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</si>
  <si>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</si>
  <si>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</si>
  <si>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</si>
  <si>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</si>
  <si>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</si>
  <si>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</si>
  <si>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</si>
  <si>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</si>
  <si>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</si>
  <si>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</si>
  <si>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</si>
  <si>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</si>
  <si>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</si>
  <si>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</si>
  <si>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</si>
  <si>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</si>
  <si>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</si>
  <si>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</si>
  <si>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</si>
  <si>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</si>
  <si>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</si>
  <si>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</si>
  <si>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</si>
  <si>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</si>
  <si>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</si>
  <si>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</si>
  <si>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</si>
  <si>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</si>
  <si>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</si>
  <si>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</si>
  <si>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</si>
  <si>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</si>
  <si>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</si>
  <si>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</si>
  <si>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</si>
  <si>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</si>
  <si>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</si>
  <si>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</si>
  <si>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</si>
  <si>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</si>
  <si>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</si>
  <si>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</si>
  <si>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</si>
  <si>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</si>
  <si>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</si>
  <si>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</si>
  <si>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</si>
  <si>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</si>
  <si>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</si>
  <si>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</si>
  <si>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</si>
  <si>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</si>
  <si>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</si>
  <si>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</si>
  <si>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</si>
  <si>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</si>
  <si>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</si>
  <si>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</si>
  <si>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</si>
  <si>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</si>
  <si>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</si>
  <si>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</si>
  <si>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</si>
  <si>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</si>
  <si>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</si>
  <si>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</si>
  <si>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</si>
  <si>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</si>
  <si>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</si>
  <si>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</si>
  <si>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</si>
  <si>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</si>
  <si>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</si>
  <si>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</si>
  <si>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</si>
  <si>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</si>
  <si>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</si>
  <si>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</si>
  <si>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</si>
  <si>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</si>
  <si>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</si>
  <si>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</si>
  <si>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</si>
  <si>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</si>
  <si>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</si>
  <si>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</si>
  <si>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</si>
  <si>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</si>
  <si>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</si>
  <si>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</si>
  <si>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</si>
  <si>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</si>
  <si>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</si>
  <si>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</si>
  <si>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</si>
  <si>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</si>
  <si>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</si>
  <si>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</si>
  <si>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</si>
  <si>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</si>
  <si>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</si>
  <si>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</si>
  <si>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</si>
  <si>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</si>
  <si>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</si>
  <si>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</si>
  <si>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</si>
  <si>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</si>
  <si>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</si>
  <si>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</si>
  <si>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</si>
  <si>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</si>
  <si>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</si>
  <si>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</si>
  <si>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</si>
  <si>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</si>
  <si>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</si>
  <si>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</si>
  <si>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</si>
  <si>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</si>
  <si>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</si>
  <si>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</si>
  <si>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</si>
  <si>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</si>
  <si>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</si>
  <si>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</si>
  <si>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</si>
  <si>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</si>
  <si>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</si>
  <si>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</si>
  <si>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</si>
  <si>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</si>
  <si>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</si>
  <si>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</si>
  <si>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</si>
  <si>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</si>
  <si>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</si>
  <si>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</si>
  <si>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</si>
  <si>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</si>
  <si>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</si>
  <si>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</si>
  <si>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</si>
  <si>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</si>
  <si>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</si>
  <si>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</si>
  <si>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</si>
  <si>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</si>
  <si>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</si>
  <si>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</si>
  <si>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</si>
  <si>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</si>
  <si>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</si>
  <si>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</si>
  <si>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</si>
  <si>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</si>
  <si>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</si>
  <si>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</si>
  <si>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</si>
  <si>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</si>
  <si>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</si>
  <si>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</si>
  <si>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</si>
  <si>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</si>
  <si>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</si>
  <si>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</si>
  <si>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</si>
  <si>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</si>
  <si>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</si>
  <si>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</si>
  <si>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</si>
  <si>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</si>
  <si>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</si>
  <si>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</si>
  <si>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</si>
  <si>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</si>
  <si>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</si>
  <si>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</si>
  <si>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</si>
  <si>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</si>
  <si>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</si>
  <si>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</si>
  <si>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</si>
  <si>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</si>
  <si>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</si>
  <si>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</si>
  <si>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</si>
  <si>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</si>
  <si>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</si>
  <si>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</si>
  <si>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</si>
  <si>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</si>
  <si>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</si>
  <si>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</si>
  <si>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</si>
  <si>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</si>
  <si>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</si>
  <si>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</si>
  <si>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</si>
  <si>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</si>
  <si>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</si>
  <si>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</si>
  <si>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</si>
  <si>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</si>
  <si>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</si>
  <si>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</si>
  <si>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</si>
  <si>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</si>
  <si>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</si>
  <si>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</si>
  <si>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</si>
  <si>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</si>
  <si>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</si>
  <si>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</si>
  <si>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</si>
  <si>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</si>
  <si>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</si>
  <si>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</si>
  <si>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</si>
  <si>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</si>
  <si>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</si>
  <si>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</si>
  <si>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</si>
  <si>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</si>
  <si>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</si>
  <si>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</si>
  <si>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</si>
  <si>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</si>
  <si>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</si>
  <si>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</si>
  <si>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</si>
  <si>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</si>
  <si>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</si>
  <si>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</si>
  <si>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</si>
  <si>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</si>
  <si>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</si>
  <si>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</si>
  <si>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</si>
  <si>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</si>
  <si>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</si>
  <si>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</si>
  <si>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</si>
  <si>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</si>
  <si>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</si>
  <si>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</si>
  <si>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</si>
  <si>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</si>
  <si>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</si>
  <si>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</si>
  <si>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</si>
  <si>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</si>
  <si>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</si>
  <si>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</si>
  <si>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</si>
  <si>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</si>
  <si>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</si>
  <si>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</si>
  <si>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</si>
  <si>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</si>
  <si>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</si>
  <si>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</si>
  <si>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</si>
  <si>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</si>
  <si>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</si>
  <si>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</si>
  <si>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</si>
  <si>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</si>
  <si>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</si>
  <si>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</si>
  <si>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</si>
  <si>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</si>
  <si>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</si>
  <si>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</si>
  <si>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</si>
  <si>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</si>
  <si>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</si>
  <si>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</si>
  <si>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</si>
  <si>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</si>
  <si>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</si>
  <si>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</si>
  <si>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</si>
  <si>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</si>
  <si>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</si>
  <si>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</si>
  <si>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</si>
  <si>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</si>
  <si>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</si>
  <si>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</si>
  <si>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</si>
  <si>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</si>
  <si>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</si>
  <si>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</si>
  <si>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</si>
  <si>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</si>
  <si>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</si>
  <si>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</si>
  <si>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</si>
  <si>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</si>
  <si>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</si>
  <si>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</si>
  <si>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</si>
  <si>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</si>
  <si>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</si>
  <si>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</si>
  <si>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</si>
  <si>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</si>
  <si>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</si>
  <si>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</si>
  <si>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</si>
  <si>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</si>
  <si>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</si>
  <si>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</si>
  <si>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</si>
  <si>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</si>
  <si>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</si>
  <si>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</si>
  <si>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</si>
  <si>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</si>
  <si>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</si>
  <si>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</si>
  <si>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</si>
  <si>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</si>
  <si>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</si>
  <si>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</si>
  <si>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</si>
  <si>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</si>
  <si>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</si>
  <si>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</si>
  <si>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</si>
  <si>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</si>
  <si>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</si>
  <si>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</si>
  <si>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</si>
  <si>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</si>
  <si>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</si>
  <si>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</si>
  <si>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</si>
  <si>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</si>
  <si>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</si>
  <si>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</si>
  <si>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</si>
  <si>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</si>
  <si>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</si>
  <si>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</si>
  <si>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</si>
  <si>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</si>
  <si>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</si>
  <si>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</si>
  <si>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</si>
  <si>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</si>
  <si>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</si>
  <si>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</si>
  <si>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</si>
  <si>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</si>
  <si>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</si>
  <si>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</si>
  <si>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</si>
  <si>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</si>
  <si>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</si>
  <si>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</si>
  <si>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</si>
  <si>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</si>
  <si>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</si>
  <si>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</si>
  <si>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</si>
  <si>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</si>
  <si>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</si>
  <si>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</si>
  <si>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</si>
  <si>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</si>
  <si>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</si>
  <si>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</si>
  <si>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</si>
  <si>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</si>
  <si>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</si>
  <si>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</si>
  <si>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</si>
  <si>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</si>
  <si>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</si>
  <si>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</si>
  <si>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</si>
  <si>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</si>
  <si>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</si>
  <si>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</si>
  <si>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</si>
  <si>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</si>
  <si>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</si>
  <si>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</si>
  <si>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</si>
  <si>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</si>
  <si>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</si>
  <si>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</si>
  <si>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</si>
  <si>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</si>
  <si>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</si>
  <si>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</si>
  <si>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</si>
  <si>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</si>
  <si>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</si>
  <si>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</si>
  <si>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</si>
  <si>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</si>
  <si>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</si>
  <si>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</si>
  <si>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</si>
  <si>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</si>
  <si>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</si>
  <si>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</si>
  <si>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</si>
  <si>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</si>
  <si>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</si>
  <si>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</si>
  <si>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</si>
  <si>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</si>
  <si>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</si>
  <si>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</si>
  <si>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</si>
  <si>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</si>
  <si>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</si>
  <si>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</si>
  <si>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</si>
  <si>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</si>
  <si>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</si>
  <si>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</si>
  <si>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</si>
  <si>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</si>
  <si>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</si>
  <si>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</si>
  <si>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</si>
  <si>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</si>
  <si>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</si>
  <si>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</si>
  <si>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</si>
  <si>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</si>
  <si>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</si>
  <si>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</si>
  <si>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</si>
  <si>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</si>
  <si>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</si>
  <si>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</si>
  <si>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</si>
  <si>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</si>
  <si>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</si>
  <si>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</si>
  <si>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</si>
  <si>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</si>
  <si>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</si>
  <si>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</si>
  <si>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</si>
  <si>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</si>
  <si>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</si>
  <si>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</si>
  <si>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</si>
  <si>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</si>
  <si>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</si>
  <si>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</si>
  <si>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</si>
  <si>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</si>
  <si>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</si>
  <si>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</si>
  <si>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</si>
  <si>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</si>
  <si>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</si>
  <si>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</si>
  <si>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</si>
  <si>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</si>
  <si>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</si>
  <si>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</si>
  <si>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</si>
  <si>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</si>
  <si>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</si>
  <si>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</si>
  <si>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</si>
  <si>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</si>
  <si>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</si>
  <si>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</si>
  <si>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</si>
  <si>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</si>
  <si>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</si>
  <si>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</si>
  <si>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</si>
  <si>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</si>
  <si>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</si>
  <si>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</si>
  <si>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</si>
  <si>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</si>
  <si>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</si>
  <si>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</si>
  <si>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</si>
  <si>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</si>
  <si>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</si>
  <si>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</si>
  <si>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</si>
  <si>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</si>
  <si>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</si>
  <si>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</si>
  <si>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</si>
  <si>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</si>
  <si>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</si>
  <si>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</si>
  <si>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</si>
  <si>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</si>
  <si>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</si>
  <si>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</si>
  <si>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</si>
  <si>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</si>
  <si>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</si>
  <si>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</si>
  <si>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</si>
  <si>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</si>
  <si>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</si>
  <si>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</si>
  <si>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</si>
  <si>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</si>
  <si>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</si>
  <si>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</si>
  <si>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</si>
  <si>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</si>
  <si>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</si>
  <si>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</si>
  <si>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</si>
  <si>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</si>
  <si>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</si>
  <si>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</si>
  <si>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</si>
  <si>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</si>
  <si>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</si>
  <si>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</si>
  <si>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</si>
  <si>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</si>
  <si>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</si>
  <si>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</si>
  <si>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</si>
  <si>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</si>
  <si>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</si>
  <si>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</si>
  <si>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</si>
  <si>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</si>
  <si>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</si>
  <si>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</si>
  <si>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</si>
  <si>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</si>
  <si>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</si>
  <si>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</si>
  <si>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</si>
  <si>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</si>
  <si>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</si>
  <si>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</si>
  <si>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</si>
  <si>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</si>
  <si>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</si>
  <si>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</si>
  <si>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</si>
  <si>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</si>
  <si>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</si>
  <si>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</si>
  <si>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</si>
  <si>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</si>
  <si>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</si>
  <si>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</si>
  <si>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</si>
  <si>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</si>
  <si>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</si>
  <si>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</si>
  <si>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</si>
  <si>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</si>
  <si>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</si>
  <si>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</si>
  <si>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</si>
  <si>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</si>
  <si>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</si>
  <si>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</si>
  <si>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</si>
  <si>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</si>
  <si>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</si>
  <si>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</si>
  <si>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</si>
  <si>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</si>
  <si>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</si>
  <si>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</si>
  <si>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</si>
  <si>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</si>
  <si>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</si>
  <si>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</si>
  <si>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</si>
  <si>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</si>
  <si>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</si>
  <si>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</si>
  <si>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</si>
  <si>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</si>
  <si>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</si>
  <si>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</si>
  <si>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</si>
  <si>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</si>
  <si>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</si>
  <si>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</si>
  <si>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</si>
  <si>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</si>
  <si>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</si>
  <si>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</si>
  <si>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</si>
  <si>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</si>
  <si>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</si>
  <si>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</si>
  <si>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</si>
  <si>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</si>
  <si>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</si>
  <si>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</si>
  <si>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</si>
  <si>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</si>
  <si>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</si>
  <si>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</si>
  <si>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</si>
  <si>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</si>
  <si>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</si>
  <si>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</si>
  <si>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</si>
  <si>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</si>
  <si>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</si>
  <si>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</si>
  <si>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</si>
  <si>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</si>
  <si>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</si>
  <si>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</si>
  <si>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</si>
  <si>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</si>
  <si>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</si>
  <si>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</si>
  <si>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</si>
  <si>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</si>
  <si>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</si>
  <si>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</si>
  <si>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</si>
  <si>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</si>
  <si>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</si>
  <si>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</si>
  <si>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</si>
  <si>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</si>
  <si>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</si>
  <si>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</si>
  <si>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</si>
  <si>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</si>
  <si>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</si>
  <si>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</si>
  <si>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</si>
  <si>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</si>
  <si>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</si>
  <si>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</si>
  <si>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</si>
  <si>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</si>
  <si>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</si>
  <si>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</si>
  <si>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</si>
  <si>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</si>
  <si>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</si>
  <si>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</si>
  <si>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</si>
  <si>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</si>
  <si>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</si>
  <si>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</si>
  <si>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</si>
  <si>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</si>
  <si>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</si>
  <si>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</si>
  <si>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</si>
  <si>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</si>
  <si>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</si>
  <si>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</si>
  <si>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</si>
  <si>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</si>
  <si>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</si>
  <si>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</si>
  <si>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</si>
  <si>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</si>
  <si>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</si>
  <si>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</si>
  <si>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</si>
  <si>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</si>
  <si>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</si>
  <si>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</si>
  <si>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</si>
  <si>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</si>
  <si>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</si>
  <si>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</si>
  <si>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</si>
  <si>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</si>
  <si>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</si>
  <si>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</si>
  <si>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</si>
  <si>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</si>
  <si>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</si>
  <si>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</si>
  <si>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</si>
  <si>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</si>
  <si>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</si>
  <si>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</si>
  <si>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</si>
  <si>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</si>
  <si>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</si>
  <si>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</si>
  <si>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</si>
  <si>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</si>
  <si>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</si>
  <si>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</si>
  <si>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</si>
  <si>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</si>
  <si>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</si>
  <si>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</si>
  <si>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</si>
  <si>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</si>
  <si>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</si>
  <si>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</si>
  <si>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</si>
  <si>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</si>
  <si>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</si>
  <si>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</si>
  <si>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</si>
  <si>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</si>
  <si>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</si>
  <si>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</si>
  <si>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</si>
  <si>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</si>
  <si>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</si>
  <si>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</si>
  <si>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</si>
  <si>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</si>
  <si>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</si>
  <si>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</si>
  <si>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</si>
  <si>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</si>
  <si>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</si>
  <si>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</si>
  <si>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</si>
  <si>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</si>
  <si>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</si>
  <si>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</si>
  <si>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</si>
  <si>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</si>
  <si>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</si>
  <si>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</si>
  <si>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</si>
  <si>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</si>
  <si>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</si>
  <si>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</si>
  <si>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</si>
  <si>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</si>
  <si>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</si>
  <si>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</si>
  <si>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</si>
  <si>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</si>
  <si>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</si>
  <si>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</si>
  <si>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</si>
  <si>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</si>
  <si>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</si>
  <si>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</si>
  <si>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</si>
  <si>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</si>
  <si>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</si>
  <si>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</si>
  <si>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</si>
  <si>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</si>
  <si>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</si>
  <si>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</si>
  <si>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</si>
  <si>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</si>
  <si>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</si>
  <si>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</si>
  <si>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</si>
  <si>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</si>
  <si>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</si>
  <si>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</si>
  <si>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</si>
  <si>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</si>
  <si>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</si>
  <si>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</si>
  <si>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</si>
  <si>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</si>
  <si>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</si>
  <si>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</si>
  <si>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</si>
  <si>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</si>
  <si>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</si>
  <si>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</si>
  <si>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</si>
  <si>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</si>
  <si>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</si>
  <si>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</si>
  <si>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</si>
  <si>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</si>
  <si>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</si>
  <si>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</si>
  <si>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</si>
  <si>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</si>
  <si>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</si>
  <si>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</si>
  <si>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</si>
  <si>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</si>
  <si>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</si>
  <si>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</si>
  <si>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</si>
  <si>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</si>
  <si>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</si>
  <si>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</si>
  <si>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</si>
  <si>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</si>
  <si>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</si>
  <si>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</si>
  <si>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</si>
  <si>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</si>
  <si>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</si>
  <si>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</si>
  <si>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</si>
  <si>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</si>
  <si>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</si>
  <si>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</si>
  <si>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</si>
  <si>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</si>
  <si>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</si>
  <si>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</si>
  <si>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</si>
  <si>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</si>
  <si>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</si>
  <si>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</si>
  <si>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</si>
  <si>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</si>
  <si>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</si>
  <si>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</si>
  <si>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</si>
  <si>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</si>
  <si>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</si>
  <si>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</si>
  <si>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</si>
  <si>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</si>
  <si>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</si>
  <si>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</si>
  <si>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</si>
  <si>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</si>
  <si>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</si>
  <si>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</si>
  <si>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</si>
  <si>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</si>
  <si>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</si>
  <si>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</si>
  <si>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</si>
  <si>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</si>
  <si>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</si>
  <si>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</si>
  <si>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</si>
  <si>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</si>
  <si>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</si>
  <si>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</si>
  <si>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</si>
  <si>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</si>
  <si>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</si>
  <si>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</si>
  <si>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</si>
  <si>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</si>
  <si>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</si>
  <si>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</si>
  <si>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</si>
  <si>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</si>
  <si>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</si>
  <si>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</si>
  <si>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</si>
  <si>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</si>
  <si>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</si>
  <si>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</si>
  <si>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</si>
  <si>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</si>
  <si>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</si>
  <si>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</si>
  <si>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</si>
  <si>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</si>
  <si>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</si>
  <si>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</si>
  <si>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</si>
  <si>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</si>
  <si>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</si>
  <si>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</si>
  <si>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</si>
  <si>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</si>
  <si>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</si>
  <si>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</si>
  <si>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</si>
  <si>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</si>
  <si>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</si>
  <si>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</si>
  <si>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</si>
  <si>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</si>
  <si>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</si>
  <si>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</si>
  <si>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</si>
  <si>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</si>
  <si>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</si>
  <si>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</si>
  <si>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</si>
  <si>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</si>
  <si>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</si>
  <si>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</si>
  <si>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</si>
  <si>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</si>
  <si>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</si>
  <si>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</si>
  <si>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</si>
  <si>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</si>
  <si>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</si>
  <si>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</si>
  <si>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</si>
  <si>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</si>
  <si>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</si>
  <si>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</si>
  <si>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</si>
  <si>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</si>
  <si>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</si>
  <si>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</si>
  <si>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</si>
  <si>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</si>
  <si>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</si>
  <si>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</si>
  <si>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</si>
  <si>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</si>
  <si>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</si>
  <si>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</si>
  <si>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</si>
  <si>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</si>
  <si>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</si>
  <si>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</si>
  <si>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</si>
  <si>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</si>
  <si>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</si>
  <si>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</si>
  <si>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</si>
  <si>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</si>
  <si>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</si>
  <si>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</si>
  <si>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</si>
  <si>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</si>
  <si>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</si>
  <si>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</si>
  <si>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</si>
  <si>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</si>
  <si>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</si>
  <si>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</si>
  <si>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</si>
  <si>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</si>
  <si>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</si>
  <si>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</si>
  <si>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</si>
  <si>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</si>
  <si>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</si>
  <si>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</si>
  <si>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</si>
  <si>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</si>
  <si>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</si>
  <si>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</si>
  <si>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</si>
  <si>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</si>
  <si>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</si>
  <si>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</si>
  <si>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</si>
  <si>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</si>
  <si>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</si>
  <si>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</si>
  <si>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</si>
  <si>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</si>
  <si>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</si>
  <si>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</si>
  <si>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</si>
  <si>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</si>
  <si>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</si>
  <si>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</si>
  <si>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</si>
  <si>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</si>
  <si>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</si>
  <si>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</si>
  <si>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</si>
  <si>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</si>
  <si>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</si>
  <si>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</si>
  <si>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</si>
  <si>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</si>
  <si>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</si>
  <si>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</si>
  <si>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</si>
  <si>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</si>
  <si>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</si>
  <si>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</si>
  <si>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</si>
  <si>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</si>
  <si>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</si>
  <si>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</si>
  <si>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</si>
  <si>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</si>
  <si>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</si>
  <si>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</si>
  <si>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</si>
  <si>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</si>
  <si>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</si>
  <si>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</si>
  <si>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</si>
  <si>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</si>
  <si>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</si>
  <si>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</si>
  <si>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</si>
  <si>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</si>
  <si>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</si>
  <si>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</si>
  <si>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</si>
  <si>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</si>
  <si>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</si>
  <si>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</si>
  <si>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</si>
  <si>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</si>
  <si>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</si>
  <si>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</si>
  <si>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</si>
  <si>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</si>
  <si>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</si>
  <si>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</si>
  <si>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</si>
  <si>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</si>
  <si>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</si>
  <si>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</si>
  <si>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</si>
  <si>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</si>
  <si>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</si>
  <si>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</si>
  <si>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</si>
  <si>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</si>
  <si>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</si>
  <si>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</si>
  <si>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</si>
  <si>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</si>
  <si>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</si>
  <si>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</si>
  <si>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</si>
  <si>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</si>
  <si>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</si>
  <si>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</si>
  <si>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</si>
  <si>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</si>
  <si>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</si>
  <si>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</si>
  <si>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</si>
  <si>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</si>
  <si>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</si>
  <si>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</si>
  <si>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</si>
  <si>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</si>
  <si>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</si>
  <si>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</si>
  <si>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</si>
  <si>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</si>
  <si>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</si>
  <si>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</si>
  <si>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</si>
  <si>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</si>
  <si>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</si>
  <si>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</si>
  <si>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</si>
  <si>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</si>
  <si>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</si>
  <si>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</si>
  <si>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</si>
  <si>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</si>
  <si>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</si>
  <si>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</si>
  <si>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</si>
  <si>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</si>
  <si>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</si>
  <si>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</si>
  <si>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</si>
  <si>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</si>
  <si>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</si>
  <si>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</si>
  <si>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</si>
  <si>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</si>
  <si>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</si>
  <si>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</si>
  <si>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</si>
  <si>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</si>
  <si>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</si>
  <si>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</si>
  <si>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</si>
  <si>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</si>
  <si>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</si>
  <si>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</si>
  <si>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</si>
  <si>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</si>
  <si>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</si>
  <si>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</si>
  <si>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</si>
  <si>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</si>
  <si>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</si>
  <si>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</si>
  <si>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</si>
  <si>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</si>
  <si>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</si>
  <si>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</si>
  <si>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</si>
  <si>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</si>
  <si>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</si>
  <si>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</si>
  <si>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</si>
  <si>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</si>
  <si>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</si>
  <si>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</si>
  <si>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</si>
  <si>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</si>
  <si>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</si>
  <si>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</si>
  <si>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</si>
  <si>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</si>
  <si>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</si>
  <si>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</si>
  <si>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</si>
  <si>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</si>
  <si>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</si>
  <si>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</si>
  <si>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</si>
  <si>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</si>
  <si>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</si>
  <si>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</si>
  <si>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</si>
  <si>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</si>
  <si>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</si>
  <si>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</si>
  <si>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</si>
  <si>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</si>
  <si>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</si>
  <si>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</si>
  <si>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</si>
  <si>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</si>
  <si>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</si>
  <si>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</si>
  <si>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</si>
  <si>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</si>
  <si>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</si>
  <si>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</si>
  <si>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</si>
  <si>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</si>
  <si>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</si>
  <si>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</si>
  <si>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</si>
  <si>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</si>
  <si>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</si>
  <si>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</si>
  <si>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</si>
  <si>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</si>
  <si>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</si>
  <si>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</si>
  <si>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</si>
  <si>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</si>
  <si>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</si>
  <si>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</si>
  <si>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</si>
  <si>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</si>
  <si>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</si>
  <si>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</si>
  <si>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</si>
  <si>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</si>
  <si>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</si>
  <si>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</si>
  <si>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</si>
  <si>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</si>
  <si>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</si>
  <si>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</si>
  <si>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</si>
  <si>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</si>
  <si>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</si>
  <si>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</si>
  <si>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</si>
  <si>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</si>
  <si>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</si>
  <si>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</si>
  <si>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</si>
  <si>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</si>
  <si>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</si>
  <si>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</si>
  <si>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</si>
  <si>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</si>
  <si>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</si>
  <si>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</si>
  <si>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</si>
  <si>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</si>
  <si>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</si>
  <si>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</si>
  <si>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</si>
  <si>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</si>
  <si>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</si>
  <si>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</si>
  <si>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</si>
  <si>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</si>
  <si>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</si>
  <si>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</si>
  <si>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</si>
  <si>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</si>
  <si>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</si>
  <si>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</si>
  <si>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</si>
  <si>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</si>
  <si>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</si>
  <si>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</si>
  <si>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</si>
  <si>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</si>
  <si>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</si>
  <si>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</si>
  <si>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</si>
  <si>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</si>
  <si>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</si>
  <si>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</si>
  <si>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</si>
  <si>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</si>
  <si>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</si>
  <si>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</si>
  <si>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</si>
  <si>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</si>
  <si>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</si>
  <si>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</si>
  <si>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</si>
  <si>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</si>
  <si>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</si>
  <si>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</si>
  <si>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</si>
  <si>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</si>
  <si>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</si>
  <si>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</si>
  <si>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</si>
  <si>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</si>
  <si>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</si>
  <si>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</si>
  <si>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</si>
  <si>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</si>
  <si>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</si>
  <si>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</si>
  <si>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</si>
  <si>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</si>
  <si>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</si>
  <si>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</si>
  <si>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</si>
  <si>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</si>
  <si>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</si>
  <si>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</si>
  <si>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</si>
  <si>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</si>
  <si>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</si>
  <si>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</si>
  <si>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</si>
  <si>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</si>
  <si>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</si>
  <si>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</si>
  <si>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</si>
  <si>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</si>
  <si>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</si>
  <si>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</si>
  <si>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</si>
  <si>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</si>
  <si>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</si>
  <si>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</si>
  <si>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</si>
  <si>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</si>
  <si>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</si>
  <si>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</si>
  <si>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</si>
  <si>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</si>
  <si>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</si>
  <si>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</si>
  <si>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</si>
  <si>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</si>
  <si>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</si>
  <si>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</si>
  <si>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</si>
  <si>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</si>
  <si>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</si>
  <si>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</si>
  <si>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</si>
  <si>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</si>
  <si>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</si>
  <si>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</si>
  <si>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</si>
  <si>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</si>
  <si>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</si>
  <si>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</si>
  <si>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</si>
  <si>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</si>
  <si>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</si>
  <si>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</si>
  <si>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</si>
  <si>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</si>
  <si>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</si>
  <si>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</si>
  <si>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</si>
  <si>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</si>
  <si>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</si>
  <si>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</si>
  <si>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</si>
  <si>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</si>
  <si>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</si>
  <si>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</si>
  <si>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</si>
  <si>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</si>
  <si>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</si>
  <si>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</si>
  <si>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</si>
  <si>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</si>
  <si>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</si>
  <si>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</si>
  <si>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</si>
  <si>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</si>
  <si>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</si>
  <si>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</si>
  <si>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</si>
  <si>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</si>
  <si>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</si>
  <si>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</si>
  <si>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</si>
  <si>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</si>
  <si>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</si>
  <si>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</si>
  <si>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</si>
  <si>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</si>
  <si>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</si>
  <si>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</si>
  <si>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</si>
  <si>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</si>
  <si>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</si>
  <si>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</si>
  <si>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</si>
  <si>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</si>
  <si>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</si>
  <si>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</si>
  <si>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</si>
  <si>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</si>
  <si>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</si>
  <si>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</si>
  <si>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</si>
  <si>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</si>
  <si>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</si>
  <si>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</si>
  <si>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</si>
  <si>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</si>
  <si>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</si>
  <si>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</si>
  <si>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</si>
  <si>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</si>
  <si>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</si>
  <si>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</si>
  <si>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</si>
  <si>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</si>
  <si>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</si>
  <si>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</si>
  <si>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</si>
  <si>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</si>
  <si>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</si>
  <si>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</si>
  <si>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</si>
  <si>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</si>
  <si>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</si>
  <si>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</si>
  <si>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</si>
  <si>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</si>
  <si>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</si>
  <si>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</si>
  <si>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</si>
  <si>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</si>
  <si>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</si>
  <si>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</si>
  <si>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</si>
  <si>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</si>
  <si>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</si>
  <si>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</si>
  <si>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</si>
  <si>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</si>
  <si>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</si>
  <si>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</si>
  <si>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</si>
  <si>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</si>
  <si>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</si>
  <si>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</si>
  <si>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</si>
  <si>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</si>
  <si>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</si>
  <si>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</si>
  <si>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</si>
  <si>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</si>
  <si>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</si>
  <si>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</si>
  <si>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</si>
  <si>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</si>
  <si>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</si>
  <si>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</si>
  <si>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</si>
  <si>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</si>
  <si>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</si>
  <si>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</si>
  <si>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</si>
  <si>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</si>
  <si>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</si>
  <si>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</si>
  <si>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</si>
  <si>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</si>
  <si>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</si>
  <si>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</si>
  <si>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</si>
  <si>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</si>
  <si>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</si>
  <si>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</si>
  <si>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</si>
  <si>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</si>
  <si>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</si>
  <si>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</si>
  <si>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</si>
  <si>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</si>
  <si>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</si>
  <si>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</si>
  <si>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</si>
  <si>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</si>
  <si>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</si>
  <si>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</si>
  <si>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</si>
  <si>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</si>
  <si>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</si>
  <si>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</si>
  <si>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</si>
  <si>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</si>
  <si>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</si>
  <si>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</si>
  <si>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</si>
  <si>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</si>
  <si>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</si>
  <si>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</si>
  <si>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</si>
  <si>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</si>
  <si>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</si>
  <si>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</si>
  <si>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</si>
  <si>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</si>
  <si>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</si>
  <si>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</si>
  <si>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</si>
  <si>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</si>
  <si>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</si>
  <si>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</si>
  <si>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</si>
  <si>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</si>
  <si>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</si>
  <si>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</si>
  <si>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</si>
  <si>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</si>
  <si>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</si>
  <si>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</si>
  <si>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</si>
  <si>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</si>
  <si>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</si>
  <si>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</si>
  <si>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</si>
  <si>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</si>
  <si>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</si>
  <si>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</si>
  <si>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</si>
  <si>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</si>
  <si>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</si>
  <si>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</si>
  <si>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</si>
  <si>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</si>
  <si>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</si>
  <si>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</si>
  <si>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</si>
  <si>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</si>
  <si>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</si>
  <si>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</si>
  <si>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</si>
  <si>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</si>
  <si>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</si>
  <si>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</si>
  <si>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</si>
  <si>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</si>
  <si>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</si>
  <si>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</si>
  <si>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</si>
  <si>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</si>
  <si>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</si>
  <si>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</si>
  <si>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</si>
  <si>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</si>
  <si>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</si>
  <si>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</si>
  <si>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</si>
  <si>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</si>
  <si>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</si>
  <si>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</si>
  <si>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</si>
  <si>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</si>
  <si>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</si>
  <si>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</si>
  <si>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</si>
  <si>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</si>
  <si>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</si>
  <si>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</si>
  <si>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</si>
  <si>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</si>
  <si>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</si>
  <si>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</si>
  <si>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</si>
  <si>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</si>
  <si>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</si>
  <si>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</si>
  <si>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</si>
  <si>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</si>
  <si>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</si>
  <si>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</si>
  <si>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</si>
  <si>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</si>
  <si>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</si>
  <si>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</si>
  <si>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</si>
  <si>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</si>
  <si>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</si>
  <si>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</si>
  <si>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</si>
  <si>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</si>
  <si>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</si>
  <si>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</si>
  <si>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</si>
  <si>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</si>
  <si>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</si>
  <si>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</si>
  <si>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</si>
  <si>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</si>
  <si>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</si>
  <si>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</si>
  <si>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</si>
  <si>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</si>
  <si>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</si>
  <si>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</si>
  <si>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</si>
  <si>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</si>
  <si>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</si>
  <si>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</si>
  <si>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</si>
  <si>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</si>
  <si>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</si>
  <si>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</si>
  <si>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</si>
  <si>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</si>
  <si>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</si>
  <si>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</si>
  <si>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</si>
  <si>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</si>
  <si>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</si>
  <si>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</si>
  <si>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</si>
  <si>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</si>
  <si>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</si>
  <si>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</si>
  <si>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</si>
  <si>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</si>
  <si>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</si>
  <si>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</si>
  <si>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</si>
  <si>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</si>
  <si>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</si>
  <si>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</si>
  <si>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</si>
  <si>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</si>
  <si>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</si>
  <si>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</si>
  <si>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</si>
  <si>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</si>
  <si>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</si>
  <si>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</si>
  <si>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</si>
  <si>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</si>
  <si>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</si>
  <si>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</si>
  <si>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</si>
  <si>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</si>
  <si>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</si>
  <si>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</si>
  <si>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</si>
  <si>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</si>
  <si>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</si>
  <si>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</si>
  <si>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</si>
  <si>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</si>
  <si>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</si>
  <si>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</si>
  <si>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</si>
  <si>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</si>
  <si>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</si>
  <si>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</si>
  <si>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</si>
  <si>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</si>
  <si>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</si>
  <si>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</si>
  <si>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</si>
  <si>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</si>
  <si>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</si>
  <si>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</si>
  <si>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</si>
  <si>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</si>
  <si>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</si>
  <si>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</si>
  <si>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</si>
  <si>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</si>
  <si>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</si>
  <si>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</si>
  <si>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</si>
  <si>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</si>
  <si>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</si>
  <si>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</si>
  <si>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</si>
  <si>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</si>
  <si>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</si>
  <si>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</si>
  <si>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</si>
  <si>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</si>
  <si>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</si>
  <si>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</si>
  <si>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</si>
  <si>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</si>
  <si>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</si>
  <si>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</si>
  <si>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</si>
  <si>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</si>
  <si>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</si>
  <si>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</si>
  <si>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</si>
  <si>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</si>
  <si>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</si>
  <si>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</si>
  <si>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</si>
  <si>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</si>
  <si>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</si>
  <si>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</si>
  <si>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</si>
  <si>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</si>
  <si>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</si>
  <si>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</si>
  <si>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</si>
  <si>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</si>
  <si>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</si>
  <si>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</si>
  <si>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</si>
  <si>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</si>
  <si>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</si>
  <si>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</si>
  <si>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</si>
  <si>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</si>
  <si>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</si>
  <si>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</si>
  <si>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</si>
  <si>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</si>
  <si>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</si>
  <si>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</si>
  <si>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</si>
  <si>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</si>
  <si>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</si>
  <si>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</si>
  <si>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</si>
  <si>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</si>
  <si>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</si>
  <si>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</si>
  <si>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</si>
  <si>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</si>
  <si>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</si>
  <si>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</si>
  <si>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</si>
  <si>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</si>
  <si>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</si>
  <si>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</si>
  <si>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</si>
  <si>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</si>
  <si>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</si>
  <si>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</si>
  <si>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</si>
  <si>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</si>
  <si>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</si>
  <si>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</si>
  <si>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</si>
  <si>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</si>
  <si>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</si>
  <si>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</si>
  <si>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</si>
  <si>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</si>
  <si>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</si>
  <si>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</si>
  <si>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</si>
  <si>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</si>
  <si>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</si>
  <si>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</si>
  <si>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</si>
  <si>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</si>
  <si>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</si>
  <si>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</si>
  <si>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</si>
  <si>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</si>
  <si>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</si>
  <si>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</si>
  <si>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</si>
  <si>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</si>
  <si>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</si>
  <si>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</si>
  <si>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</si>
  <si>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</si>
  <si>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</si>
  <si>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</si>
  <si>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</si>
  <si>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</si>
  <si>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</si>
  <si>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</si>
  <si>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</si>
  <si>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</si>
  <si>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</si>
  <si>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</si>
  <si>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</si>
  <si>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</si>
  <si>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</si>
  <si>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</si>
  <si>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</si>
  <si>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</si>
  <si>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</si>
  <si>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</si>
  <si>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</si>
  <si>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</si>
  <si>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</si>
  <si>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</si>
  <si>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</si>
  <si>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</si>
  <si>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</si>
  <si>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</si>
  <si>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</si>
  <si>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</si>
  <si>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</si>
  <si>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</si>
  <si>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</si>
  <si>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</si>
  <si>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</si>
  <si>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</si>
  <si>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</si>
  <si>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</si>
  <si>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</si>
  <si>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</si>
  <si>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</si>
  <si>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</si>
  <si>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</si>
  <si>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</si>
  <si>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</si>
  <si>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</si>
  <si>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</si>
  <si>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</si>
  <si>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</si>
  <si>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</si>
  <si>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</si>
  <si>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</si>
  <si>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</si>
  <si>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</si>
  <si>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</si>
  <si>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</si>
  <si>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</si>
  <si>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</si>
  <si>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</si>
  <si>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</si>
  <si>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</si>
  <si>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</si>
  <si>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</si>
  <si>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</si>
  <si>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</si>
  <si>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</si>
  <si>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</si>
  <si>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</si>
  <si>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</si>
  <si>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</si>
  <si>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</si>
  <si>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</si>
  <si>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</si>
  <si>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</si>
  <si>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</si>
  <si>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</si>
  <si>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</si>
  <si>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</si>
  <si>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</si>
  <si>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</si>
  <si>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</si>
  <si>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</si>
  <si>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</si>
  <si>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</si>
  <si>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</si>
  <si>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</si>
  <si>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</si>
  <si>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</si>
  <si>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</si>
  <si>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</si>
  <si>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</si>
  <si>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</si>
  <si>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</si>
  <si>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</si>
  <si>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</si>
  <si>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</si>
  <si>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</si>
  <si>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</si>
  <si>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</si>
  <si>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</si>
  <si>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</si>
  <si>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</si>
  <si>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</si>
  <si>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</si>
  <si>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</si>
  <si>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</si>
  <si>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</si>
  <si>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</si>
  <si>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</si>
  <si>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</si>
  <si>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</si>
  <si>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</si>
  <si>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</si>
  <si>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</si>
  <si>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</si>
  <si>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</si>
  <si>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</si>
  <si>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</si>
  <si>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</si>
  <si>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</si>
  <si>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</si>
  <si>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</si>
  <si>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</si>
  <si>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</si>
  <si>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</si>
  <si>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</si>
  <si>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</si>
  <si>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</si>
  <si>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</si>
  <si>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</si>
  <si>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</si>
  <si>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</si>
  <si>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</si>
  <si>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</si>
  <si>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</si>
  <si>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</si>
  <si>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</si>
  <si>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</si>
  <si>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</si>
  <si>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</si>
  <si>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</si>
  <si>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</si>
  <si>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</si>
  <si>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</si>
  <si>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</si>
  <si>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</si>
  <si>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</si>
  <si>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</si>
  <si>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</si>
  <si>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</si>
  <si>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</si>
  <si>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</si>
  <si>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</si>
  <si>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</si>
  <si>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</si>
  <si>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</si>
  <si>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</si>
  <si>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</si>
  <si>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</si>
  <si>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</si>
  <si>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</si>
  <si>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</si>
  <si>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</si>
  <si>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</si>
  <si>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</si>
  <si>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</si>
  <si>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</si>
  <si>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</si>
  <si>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</si>
  <si>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</si>
  <si>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</si>
  <si>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</si>
  <si>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</si>
  <si>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</si>
  <si>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</si>
  <si>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</si>
  <si>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</si>
  <si>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</si>
  <si>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</si>
  <si>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</si>
  <si>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</si>
  <si>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</si>
  <si>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</si>
  <si>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</si>
  <si>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</si>
  <si>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</si>
  <si>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</si>
  <si>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</si>
  <si>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</si>
  <si>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</si>
  <si>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</si>
  <si>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</si>
  <si>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</si>
  <si>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</si>
  <si>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</si>
  <si>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</si>
  <si>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</si>
  <si>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</si>
  <si>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</si>
  <si>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</si>
  <si>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</si>
  <si>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</si>
  <si>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</si>
  <si>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</si>
  <si>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</si>
  <si>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</si>
  <si>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</si>
  <si>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</si>
  <si>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</si>
  <si>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</si>
  <si>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</si>
  <si>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</si>
  <si>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</si>
  <si>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</si>
  <si>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</si>
  <si>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</si>
  <si>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</si>
  <si>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</si>
  <si>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</si>
  <si>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</si>
  <si>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</si>
  <si>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</si>
  <si>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</si>
  <si>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</si>
  <si>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</si>
  <si>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</si>
  <si>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</si>
  <si>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</si>
  <si>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</si>
  <si>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</si>
  <si>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</si>
  <si>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</si>
  <si>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</si>
  <si>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</si>
  <si>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</si>
  <si>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</si>
  <si>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</si>
  <si>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</si>
  <si>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</si>
  <si>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</si>
  <si>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</si>
  <si>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</si>
  <si>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</si>
  <si>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</si>
  <si>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</si>
  <si>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</si>
  <si>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</si>
  <si>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</si>
  <si>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</si>
  <si>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</si>
  <si>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</si>
  <si>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</si>
  <si>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</si>
  <si>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</si>
  <si>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</si>
  <si>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</si>
  <si>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</si>
  <si>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</si>
  <si>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</si>
  <si>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</si>
  <si>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</si>
  <si>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</si>
  <si>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</si>
  <si>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</si>
  <si>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</si>
  <si>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</si>
  <si>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</si>
  <si>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</si>
  <si>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</si>
  <si>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</si>
  <si>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</si>
  <si>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</si>
  <si>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</si>
  <si>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</si>
  <si>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</si>
  <si>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</si>
  <si>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</si>
  <si>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</si>
  <si>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</si>
  <si>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</si>
  <si>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</si>
  <si>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</si>
  <si>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</si>
  <si>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</si>
  <si>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</si>
  <si>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</si>
  <si>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</si>
  <si>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</si>
  <si>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</si>
  <si>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</si>
  <si>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</si>
  <si>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</si>
  <si>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</si>
  <si>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</si>
  <si>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</si>
  <si>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</si>
  <si>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</si>
  <si>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</si>
  <si>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</si>
  <si>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</si>
  <si>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</si>
  <si>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</si>
  <si>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</si>
  <si>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</si>
  <si>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</si>
  <si>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</si>
  <si>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</si>
  <si>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</si>
  <si>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</si>
  <si>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</si>
  <si>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</si>
  <si>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</si>
  <si>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</si>
  <si>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</si>
  <si>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</si>
  <si>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</si>
  <si>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</si>
  <si>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</si>
  <si>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</si>
  <si>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</si>
  <si>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</si>
  <si>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</si>
  <si>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</si>
  <si>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</si>
  <si>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</si>
  <si>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</si>
  <si>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</si>
  <si>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</si>
  <si>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</si>
  <si>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</si>
  <si>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</si>
  <si>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</si>
  <si>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</si>
  <si>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</si>
  <si>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</si>
  <si>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</si>
  <si>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</si>
  <si>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</si>
  <si>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</si>
  <si>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</si>
  <si>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</si>
  <si>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</si>
  <si>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</si>
  <si>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</si>
  <si>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</si>
  <si>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</si>
  <si>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</si>
  <si>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</si>
  <si>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</si>
  <si>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</si>
  <si>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</si>
  <si>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</si>
  <si>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</si>
  <si>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</si>
  <si>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</si>
  <si>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</si>
  <si>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</si>
  <si>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</si>
  <si>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</si>
  <si>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</si>
  <si>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</si>
  <si>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</si>
  <si>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</si>
  <si>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</si>
  <si>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</si>
  <si>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</si>
  <si>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</si>
  <si>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</si>
  <si>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</si>
  <si>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</si>
  <si>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</si>
  <si>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</si>
  <si>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</si>
  <si>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</si>
  <si>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</si>
  <si>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</si>
  <si>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</si>
  <si>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</si>
  <si>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</si>
  <si>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</si>
  <si>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</si>
  <si>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</si>
  <si>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</si>
  <si>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</si>
  <si>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</si>
  <si>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</si>
  <si>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</si>
  <si>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</si>
  <si>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</si>
  <si>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</si>
  <si>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</si>
  <si>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</si>
  <si>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</si>
  <si>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</si>
  <si>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</si>
  <si>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</si>
  <si>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</si>
  <si>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</si>
  <si>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</si>
  <si>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</si>
  <si>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</si>
  <si>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</si>
  <si>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</si>
  <si>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</si>
  <si>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</si>
  <si>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</si>
  <si>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</si>
  <si>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</si>
  <si>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</si>
  <si>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</si>
  <si>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</si>
  <si>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</si>
  <si>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</si>
  <si>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</si>
  <si>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</si>
  <si>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</si>
  <si>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</si>
  <si>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</si>
  <si>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</si>
  <si>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</si>
  <si>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</si>
  <si>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</si>
  <si>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</si>
  <si>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</si>
  <si>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</si>
  <si>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</si>
  <si>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</si>
  <si>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</si>
  <si>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</si>
  <si>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</si>
  <si>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</si>
  <si>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</si>
  <si>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</si>
  <si>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</si>
  <si>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</si>
  <si>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</si>
  <si>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</si>
  <si>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</si>
  <si>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</si>
  <si>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</si>
  <si>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</si>
  <si>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</si>
  <si>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</si>
  <si>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</si>
  <si>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</si>
  <si>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</si>
  <si>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</si>
  <si>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</si>
  <si>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</si>
  <si>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</si>
  <si>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</si>
  <si>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</si>
  <si>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</si>
  <si>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</si>
  <si>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</si>
  <si>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</si>
  <si>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</si>
  <si>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</si>
  <si>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</si>
  <si>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</si>
  <si>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</si>
  <si>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</si>
  <si>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</si>
  <si>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</si>
  <si>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</si>
  <si>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</si>
  <si>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</si>
  <si>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</si>
  <si>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</si>
  <si>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</si>
  <si>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</si>
  <si>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</si>
  <si>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</si>
  <si>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</si>
  <si>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</si>
  <si>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</si>
  <si>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</si>
  <si>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</si>
  <si>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</si>
  <si>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</si>
  <si>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</si>
  <si>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</si>
  <si>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</si>
  <si>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</si>
  <si>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</si>
  <si>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</si>
  <si>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</si>
  <si>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</si>
  <si>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</si>
  <si>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</si>
  <si>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</si>
  <si>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</si>
  <si>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</si>
  <si>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</si>
  <si>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</si>
  <si>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</si>
  <si>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</si>
  <si>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</si>
  <si>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</si>
  <si>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</si>
  <si>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</si>
  <si>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</si>
  <si>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</si>
  <si>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</si>
  <si>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</si>
  <si>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</si>
  <si>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</si>
  <si>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</si>
  <si>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</si>
  <si>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</si>
  <si>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</si>
  <si>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</si>
  <si>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</si>
  <si>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</si>
  <si>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</si>
  <si>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</si>
  <si>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</si>
  <si>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</si>
  <si>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</si>
  <si>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</si>
  <si>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</si>
  <si>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</si>
  <si>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</si>
  <si>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</si>
  <si>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</si>
  <si>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</si>
  <si>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</si>
  <si>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</si>
  <si>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</si>
  <si>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</si>
  <si>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</si>
  <si>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</si>
  <si>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</si>
  <si>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</si>
  <si>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</si>
  <si>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</si>
  <si>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</si>
  <si>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</si>
  <si>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</si>
  <si>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</si>
  <si>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</si>
  <si>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</si>
  <si>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</si>
  <si>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</si>
  <si>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</si>
  <si>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</si>
  <si>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</si>
  <si>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</si>
  <si>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</si>
  <si>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</si>
  <si>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</si>
  <si>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</si>
  <si>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</si>
  <si>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</si>
  <si>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</si>
  <si>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</si>
  <si>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</si>
  <si>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</si>
  <si>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</si>
  <si>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</si>
  <si>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</si>
  <si>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</si>
  <si>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</si>
  <si>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</si>
  <si>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</si>
  <si>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</si>
  <si>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</si>
  <si>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</si>
  <si>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</si>
  <si>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</si>
  <si>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</si>
  <si>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</si>
  <si>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</si>
  <si>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</si>
  <si>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</si>
  <si>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</si>
  <si>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</si>
  <si>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</si>
  <si>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</si>
  <si>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</si>
  <si>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</si>
  <si>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</si>
  <si>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</si>
  <si>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</si>
  <si>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</si>
  <si>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</si>
  <si>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</si>
  <si>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</si>
  <si>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</si>
  <si>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</si>
  <si>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</si>
  <si>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</si>
  <si>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</si>
  <si>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</si>
  <si>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</si>
  <si>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</si>
  <si>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</si>
  <si>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</si>
  <si>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</si>
  <si>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</si>
  <si>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</si>
  <si>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</si>
  <si>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</si>
  <si>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</si>
  <si>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</si>
  <si>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</si>
  <si>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</si>
  <si>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</si>
  <si>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</si>
  <si>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</si>
  <si>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</si>
  <si>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</si>
  <si>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</si>
  <si>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</si>
  <si>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</si>
  <si>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</si>
  <si>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</si>
  <si>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</si>
  <si>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</si>
  <si>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</si>
  <si>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</si>
  <si>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</si>
  <si>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</si>
  <si>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</si>
  <si>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</si>
  <si>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</si>
  <si>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</si>
  <si>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</si>
  <si>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</si>
  <si>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</si>
  <si>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</si>
  <si>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</si>
  <si>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</si>
  <si>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</si>
  <si>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</si>
  <si>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</si>
  <si>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</si>
  <si>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</si>
  <si>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</si>
  <si>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</si>
  <si>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</si>
  <si>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</si>
  <si>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</si>
  <si>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</si>
  <si>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</si>
  <si>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</si>
  <si>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</si>
  <si>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</si>
  <si>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</si>
  <si>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</si>
  <si>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</si>
  <si>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</si>
  <si>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</si>
  <si>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</si>
  <si>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</si>
  <si>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</si>
  <si>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</si>
  <si>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</si>
  <si>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</si>
  <si>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</si>
  <si>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</si>
  <si>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</si>
  <si>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</si>
  <si>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</si>
  <si>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</si>
  <si>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</si>
  <si>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</si>
  <si>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</si>
  <si>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</si>
  <si>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</si>
  <si>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</si>
  <si>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</si>
  <si>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</si>
  <si>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</si>
  <si>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</si>
  <si>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</si>
  <si>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</si>
  <si>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</si>
  <si>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</si>
  <si>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</si>
  <si>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</si>
  <si>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</si>
  <si>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</si>
  <si>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</si>
  <si>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</si>
  <si>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</si>
  <si>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</si>
  <si>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</si>
  <si>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</si>
  <si>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</si>
  <si>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</si>
  <si>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</si>
  <si>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</si>
  <si>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</si>
  <si>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</si>
  <si>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</si>
  <si>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</si>
  <si>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</si>
  <si>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</si>
  <si>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</si>
  <si>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</si>
  <si>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</si>
  <si>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</si>
  <si>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</si>
  <si>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</si>
  <si>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</si>
  <si>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</si>
  <si>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</si>
  <si>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</si>
  <si>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</si>
  <si>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</si>
  <si>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</si>
  <si>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</si>
  <si>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</si>
  <si>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</si>
  <si>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</si>
  <si>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</si>
  <si>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</si>
  <si>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</si>
  <si>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</si>
  <si>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</si>
  <si>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</si>
  <si>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</si>
  <si>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</si>
  <si>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</si>
  <si>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</si>
  <si>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</si>
  <si>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</si>
  <si>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</si>
  <si>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</si>
  <si>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</si>
  <si>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</si>
  <si>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</si>
  <si>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</si>
  <si>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</si>
  <si>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</si>
  <si>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</si>
  <si>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</si>
  <si>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</si>
  <si>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</si>
  <si>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</si>
  <si>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</si>
  <si>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</si>
  <si>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</si>
  <si>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</si>
  <si>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</si>
  <si>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</si>
  <si>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</si>
  <si>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</si>
  <si>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</si>
  <si>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</si>
  <si>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</si>
  <si>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</si>
  <si>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</si>
  <si>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</si>
  <si>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</si>
  <si>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</si>
  <si>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</si>
  <si>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</si>
  <si>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</si>
  <si>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</si>
  <si>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</si>
  <si>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</si>
  <si>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</si>
  <si>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</si>
  <si>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</si>
  <si>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</si>
  <si>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</si>
  <si>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</si>
  <si>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</si>
  <si>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</si>
  <si>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</si>
  <si>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</si>
  <si>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</si>
  <si>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</si>
  <si>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</si>
  <si>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</si>
  <si>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</si>
  <si>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</si>
  <si>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</si>
  <si>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</si>
  <si>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</si>
  <si>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</si>
  <si>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</si>
  <si>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</si>
  <si>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</si>
  <si>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</si>
  <si>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</si>
  <si>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</si>
  <si>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</si>
  <si>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</si>
  <si>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</si>
  <si>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</si>
  <si>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</si>
  <si>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</si>
  <si>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</si>
  <si>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</si>
  <si>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</si>
  <si>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</si>
  <si>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</si>
  <si>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</si>
  <si>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</si>
  <si>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</si>
  <si>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</si>
  <si>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</si>
  <si>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</si>
  <si>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</si>
  <si>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</si>
  <si>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</si>
  <si>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</si>
  <si>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</si>
  <si>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</si>
  <si>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</si>
  <si>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</si>
  <si>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</si>
  <si>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</si>
  <si>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</si>
  <si>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</si>
  <si>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</si>
  <si>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</si>
  <si>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</si>
  <si>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</si>
  <si>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</si>
  <si>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</si>
  <si>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</si>
  <si>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</si>
  <si>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</si>
  <si>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</si>
  <si>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</si>
  <si>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</si>
  <si>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</si>
  <si>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</si>
  <si>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</si>
  <si>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</si>
  <si>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</si>
  <si>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</si>
  <si>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</si>
  <si>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</si>
  <si>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</si>
  <si>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</si>
  <si>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</si>
  <si>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</si>
  <si>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</si>
  <si>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</si>
  <si>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</si>
  <si>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</si>
  <si>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</si>
  <si>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</si>
  <si>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</si>
  <si>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</si>
  <si>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</si>
  <si>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</si>
  <si>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</si>
  <si>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</si>
  <si>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</si>
  <si>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</si>
  <si>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</si>
  <si>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</si>
  <si>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</si>
  <si>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</si>
  <si>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</si>
  <si>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</si>
  <si>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</si>
  <si>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</si>
  <si>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</si>
  <si>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</si>
  <si>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</si>
  <si>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</si>
  <si>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</si>
  <si>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</si>
  <si>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</si>
  <si>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</si>
  <si>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</si>
  <si>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</si>
  <si>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</si>
  <si>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</si>
  <si>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</si>
  <si>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</si>
  <si>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</si>
  <si>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</si>
  <si>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</si>
  <si>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</si>
  <si>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</si>
  <si>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</si>
  <si>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</si>
  <si>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</si>
  <si>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</si>
  <si>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</si>
  <si>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</si>
  <si>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</si>
  <si>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</si>
  <si>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</si>
  <si>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</si>
  <si>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</si>
  <si>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</si>
  <si>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</si>
  <si>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</si>
  <si>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</si>
  <si>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</si>
  <si>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</si>
  <si>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</si>
  <si>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</si>
  <si>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</si>
  <si>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</si>
  <si>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</si>
  <si>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</si>
  <si>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</si>
  <si>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</si>
  <si>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</si>
  <si>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</si>
  <si>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</si>
  <si>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</si>
  <si>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</si>
  <si>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</si>
  <si>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</si>
  <si>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</si>
  <si>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</si>
  <si>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</si>
  <si>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</si>
  <si>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</si>
  <si>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</si>
  <si>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</si>
  <si>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</si>
  <si>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</si>
  <si>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</si>
  <si>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</si>
  <si>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</si>
  <si>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</si>
  <si>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</si>
  <si>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</si>
  <si>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</si>
  <si>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</si>
  <si>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</si>
  <si>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</si>
  <si>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</si>
  <si>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</si>
  <si>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</si>
  <si>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</si>
  <si>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</si>
  <si>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</si>
  <si>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</si>
  <si>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</si>
  <si>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</si>
  <si>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</si>
  <si>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</si>
  <si>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</si>
  <si>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</si>
  <si>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</si>
  <si>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</si>
  <si>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</si>
  <si>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</si>
  <si>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</si>
  <si>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</si>
  <si>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</si>
  <si>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</si>
  <si>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</si>
  <si>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</si>
  <si>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</si>
  <si>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</si>
  <si>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</si>
  <si>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</si>
  <si>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</si>
  <si>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</si>
  <si>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</si>
  <si>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</si>
  <si>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</si>
  <si>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</si>
  <si>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</si>
  <si>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</si>
  <si>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</si>
  <si>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</si>
  <si>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</si>
  <si>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</si>
  <si>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</si>
  <si>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</si>
  <si>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</si>
  <si>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</si>
  <si>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</si>
  <si>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</si>
  <si>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</si>
  <si>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</si>
  <si>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</si>
  <si>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</si>
  <si>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</si>
  <si>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</si>
  <si>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</si>
  <si>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</si>
  <si>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</si>
  <si>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</si>
  <si>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</si>
  <si>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</si>
  <si>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</si>
  <si>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</si>
  <si>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</si>
  <si>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</si>
  <si>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</si>
  <si>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</si>
  <si>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</si>
  <si>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</si>
  <si>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</si>
  <si>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</si>
  <si>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</si>
  <si>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</si>
  <si>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</si>
  <si>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</si>
  <si>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</si>
  <si>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</si>
  <si>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</si>
  <si>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</si>
  <si>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</si>
  <si>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</si>
  <si>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</si>
  <si>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</si>
  <si>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</si>
  <si>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</si>
  <si>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</si>
  <si>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</si>
  <si>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</si>
  <si>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</si>
  <si>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</si>
  <si>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</si>
  <si>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</si>
  <si>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</si>
  <si>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</si>
  <si>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</si>
  <si>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</si>
  <si>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</si>
  <si>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</si>
  <si>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</si>
  <si>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</si>
  <si>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</si>
  <si>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</si>
  <si>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</si>
  <si>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</si>
  <si>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</si>
  <si>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</si>
  <si>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</si>
  <si>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</si>
  <si>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</si>
  <si>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</si>
  <si>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</si>
  <si>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</si>
  <si>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</si>
  <si>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</si>
  <si>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</si>
  <si>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</si>
  <si>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</si>
  <si>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</si>
  <si>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</si>
  <si>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</si>
  <si>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</si>
  <si>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</si>
  <si>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</si>
  <si>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</si>
  <si>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</si>
  <si>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</si>
  <si>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</si>
  <si>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</si>
  <si>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</si>
  <si>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</si>
  <si>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</si>
  <si>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</si>
  <si>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</si>
  <si>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</si>
  <si>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</si>
  <si>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</si>
  <si>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</si>
  <si>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</si>
  <si>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</si>
  <si>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</si>
  <si>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</si>
  <si>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</si>
  <si>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</si>
  <si>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</si>
  <si>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</si>
  <si>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</si>
  <si>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</si>
  <si>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</si>
  <si>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</si>
  <si>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</si>
  <si>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</si>
  <si>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</si>
  <si>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</si>
  <si>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</si>
  <si>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</si>
  <si>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</si>
  <si>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</si>
  <si>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</si>
  <si>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</si>
  <si>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</si>
  <si>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</si>
  <si>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</si>
  <si>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</si>
  <si>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</si>
  <si>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</si>
  <si>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</si>
  <si>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</si>
  <si>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</si>
  <si>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</si>
  <si>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</si>
  <si>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</si>
  <si>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</si>
  <si>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</si>
  <si>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</si>
  <si>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</si>
  <si>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</si>
  <si>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</si>
  <si>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</si>
  <si>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</si>
  <si>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</si>
  <si>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</si>
  <si>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</si>
  <si>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</si>
  <si>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</si>
  <si>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</si>
  <si>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</si>
  <si>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</si>
  <si>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</si>
  <si>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</si>
  <si>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</si>
  <si>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</si>
  <si>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</si>
  <si>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</si>
  <si>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</si>
  <si>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</si>
  <si>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</si>
  <si>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</si>
  <si>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</si>
  <si>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</si>
  <si>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</si>
  <si>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</si>
  <si>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</si>
  <si>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</si>
  <si>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</si>
  <si>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</si>
  <si>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</si>
  <si>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</si>
  <si>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</si>
  <si>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</si>
  <si>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</si>
  <si>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</si>
  <si>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</si>
  <si>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</si>
  <si>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</si>
  <si>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</si>
  <si>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</si>
  <si>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</si>
  <si>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</si>
  <si>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</si>
  <si>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</si>
  <si>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</si>
  <si>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</si>
  <si>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</si>
  <si>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</si>
  <si>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</si>
  <si>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</si>
  <si>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</si>
  <si>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</si>
  <si>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</si>
  <si>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</si>
  <si>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</si>
  <si>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</si>
  <si>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</si>
  <si>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</si>
  <si>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</si>
  <si>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</si>
  <si>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</si>
  <si>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</si>
  <si>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</si>
  <si>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</si>
  <si>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</si>
  <si>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</si>
  <si>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</si>
  <si>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</si>
  <si>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</si>
  <si>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</si>
  <si>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</si>
  <si>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</si>
  <si>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</si>
  <si>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</si>
  <si>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</si>
  <si>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</si>
  <si>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</si>
  <si>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</si>
  <si>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</si>
  <si>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</si>
  <si>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</si>
  <si>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</si>
  <si>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</si>
  <si>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</si>
  <si>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</si>
  <si>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</si>
  <si>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</si>
  <si>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</si>
  <si>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</si>
  <si>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</si>
  <si>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</si>
  <si>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</si>
  <si>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</si>
  <si>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</si>
  <si>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</si>
  <si>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</si>
  <si>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</si>
  <si>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</si>
  <si>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</si>
  <si>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</si>
  <si>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</si>
  <si>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</si>
  <si>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</si>
  <si>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</si>
  <si>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</si>
  <si>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</si>
  <si>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</si>
  <si>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</si>
  <si>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</si>
  <si>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</si>
  <si>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</si>
  <si>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</si>
  <si>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</si>
  <si>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</si>
  <si>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</si>
  <si>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</si>
  <si>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</si>
  <si>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</si>
  <si>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</si>
  <si>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</si>
  <si>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</si>
  <si>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</si>
  <si>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</si>
  <si>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</si>
  <si>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</si>
  <si>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</si>
  <si>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</si>
  <si>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</si>
  <si>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</si>
  <si>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</si>
  <si>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</si>
  <si>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</si>
  <si>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</si>
  <si>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</si>
  <si>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</si>
  <si>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</si>
  <si>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</si>
  <si>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</si>
  <si>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</si>
  <si>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</si>
  <si>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</si>
  <si>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</si>
  <si>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</si>
  <si>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</si>
  <si>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</si>
  <si>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</si>
  <si>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</si>
  <si>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</si>
  <si>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</si>
  <si>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</si>
  <si>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</si>
  <si>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</si>
  <si>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</si>
  <si>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</si>
  <si>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</si>
  <si>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</si>
  <si>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</si>
  <si>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</si>
  <si>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</si>
  <si>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</si>
  <si>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</si>
  <si>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</si>
  <si>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</si>
  <si>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</si>
  <si>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</si>
  <si>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</si>
  <si>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</si>
  <si>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</si>
  <si>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</si>
  <si>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</si>
  <si>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</si>
  <si>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</si>
  <si>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</si>
  <si>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</si>
  <si>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</si>
  <si>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</si>
  <si>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</si>
  <si>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</si>
  <si>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</si>
  <si>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</si>
  <si>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</si>
  <si>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</si>
  <si>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</si>
  <si>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</si>
  <si>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</si>
  <si>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</si>
  <si>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</si>
  <si>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</si>
  <si>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</si>
  <si>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</si>
  <si>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</si>
  <si>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</si>
  <si>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</si>
  <si>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</si>
  <si>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</si>
  <si>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</si>
  <si>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</si>
  <si>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</si>
  <si>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</si>
  <si>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</si>
  <si>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</si>
  <si>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</si>
  <si>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</si>
  <si>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</si>
  <si>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</si>
  <si>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</si>
  <si>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</si>
  <si>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</si>
  <si>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</si>
  <si>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</si>
  <si>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</si>
  <si>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</si>
  <si>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</si>
  <si>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</si>
  <si>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</si>
  <si>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</si>
  <si>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</si>
  <si>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</si>
  <si>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</si>
  <si>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</si>
  <si>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</si>
  <si>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</si>
  <si>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</si>
  <si>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</si>
  <si>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</si>
  <si>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</si>
  <si>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</si>
  <si>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</si>
  <si>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</si>
  <si>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</si>
  <si>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</si>
  <si>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</si>
  <si>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</si>
  <si>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</si>
  <si>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</si>
  <si>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</si>
  <si>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</si>
  <si>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</si>
  <si>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</si>
  <si>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</si>
  <si>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</si>
  <si>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</si>
  <si>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</si>
  <si>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</si>
  <si>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</si>
  <si>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</si>
  <si>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</si>
  <si>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</si>
  <si>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</si>
  <si>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</si>
  <si>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</si>
  <si>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</si>
  <si>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</si>
  <si>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</si>
  <si>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</si>
  <si>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</si>
  <si>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</si>
  <si>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</si>
  <si>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</si>
  <si>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</si>
  <si>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</si>
  <si>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</si>
  <si>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</si>
  <si>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</si>
  <si>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</si>
  <si>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</si>
  <si>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</si>
  <si>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</si>
  <si>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</si>
  <si>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</si>
  <si>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</si>
  <si>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</si>
  <si>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</si>
  <si>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</si>
  <si>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</si>
  <si>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</si>
  <si>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</si>
  <si>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</si>
  <si>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</si>
  <si>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</si>
  <si>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</si>
  <si>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</si>
  <si>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</si>
  <si>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</si>
  <si>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</si>
  <si>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</si>
  <si>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</si>
  <si>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</si>
  <si>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</si>
  <si>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</si>
  <si>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</si>
  <si>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</si>
  <si>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</si>
  <si>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</si>
  <si>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</si>
  <si>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</si>
  <si>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</si>
  <si>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</si>
  <si>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</si>
  <si>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</si>
  <si>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</si>
  <si>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</si>
  <si>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</si>
  <si>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</si>
  <si>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</si>
  <si>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</si>
  <si>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</si>
  <si>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</si>
  <si>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</si>
  <si>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</si>
  <si>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</si>
  <si>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</si>
  <si>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</si>
  <si>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</si>
  <si>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</si>
  <si>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</si>
  <si>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</si>
  <si>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</si>
  <si>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</si>
  <si>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</si>
  <si>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</si>
  <si>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</si>
  <si>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</si>
  <si>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</si>
  <si>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</si>
  <si>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</si>
  <si>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</si>
  <si>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</si>
  <si>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</si>
  <si>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</si>
  <si>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</si>
  <si>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</si>
  <si>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</si>
  <si>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</si>
  <si>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</si>
  <si>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</si>
  <si>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</si>
  <si>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</si>
  <si>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</si>
  <si>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</si>
  <si>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</si>
  <si>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</si>
  <si>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</si>
  <si>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</si>
  <si>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</si>
  <si>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</si>
  <si>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</si>
  <si>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</si>
  <si>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</si>
  <si>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</si>
  <si>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</si>
  <si>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</si>
  <si>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</si>
  <si>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</si>
  <si>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</si>
  <si>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</si>
  <si>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</si>
  <si>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</si>
  <si>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</si>
  <si>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</si>
  <si>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</si>
  <si>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</si>
  <si>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</si>
  <si>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</si>
  <si>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</si>
  <si>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</si>
  <si>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</si>
  <si>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</si>
  <si>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</si>
  <si>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</si>
  <si>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</si>
  <si>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</si>
  <si>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</si>
  <si>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</si>
  <si>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</si>
  <si>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</si>
  <si>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</si>
  <si>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</si>
  <si>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</si>
  <si>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</si>
  <si>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</si>
  <si>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</si>
  <si>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</si>
  <si>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</si>
  <si>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</si>
  <si>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</si>
  <si>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</si>
  <si>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</si>
  <si>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</si>
  <si>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</si>
  <si>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</si>
  <si>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</si>
  <si>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</si>
  <si>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</si>
  <si>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</si>
  <si>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</si>
  <si>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</si>
  <si>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</si>
  <si>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</si>
  <si>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</si>
  <si>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</si>
  <si>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</si>
  <si>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</si>
  <si>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</si>
  <si>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</si>
  <si>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</si>
  <si>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</si>
  <si>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</si>
  <si>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</si>
  <si>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</si>
  <si>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</si>
  <si>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</si>
  <si>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</si>
  <si>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</si>
  <si>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</si>
  <si>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</si>
  <si>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</si>
  <si>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</si>
  <si>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</si>
  <si>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</si>
  <si>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</si>
  <si>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</si>
  <si>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</si>
  <si>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</si>
  <si>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</si>
  <si>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</si>
  <si>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</si>
  <si>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</si>
  <si>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</si>
  <si>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</si>
  <si>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</si>
  <si>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</si>
  <si>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</si>
  <si>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</si>
  <si>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</si>
  <si>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</si>
  <si>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</si>
  <si>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</si>
  <si>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</si>
  <si>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</si>
  <si>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</si>
  <si>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</si>
  <si>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</si>
  <si>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</si>
  <si>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</si>
  <si>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</si>
  <si>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</si>
  <si>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</si>
  <si>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</si>
  <si>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</si>
  <si>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</si>
  <si>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</si>
  <si>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</si>
  <si>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</si>
  <si>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</si>
  <si>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</si>
  <si>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</si>
  <si>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</si>
  <si>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</si>
  <si>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</si>
  <si>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</si>
  <si>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</si>
  <si>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</si>
  <si>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</si>
  <si>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</si>
  <si>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</si>
  <si>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</si>
  <si>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</si>
  <si>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</si>
  <si>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</si>
  <si>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</si>
  <si>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</si>
  <si>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</si>
  <si>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</si>
  <si>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</si>
  <si>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</si>
  <si>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</si>
  <si>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</si>
  <si>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</si>
  <si>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</si>
  <si>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</si>
  <si>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</si>
  <si>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</si>
  <si>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</si>
  <si>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</si>
  <si>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</si>
  <si>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</si>
  <si>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</si>
  <si>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</si>
  <si>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</si>
  <si>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</si>
  <si>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</si>
  <si>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</si>
  <si>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</si>
  <si>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</si>
  <si>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</si>
  <si>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</si>
  <si>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</si>
  <si>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</si>
  <si>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</si>
  <si>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</si>
  <si>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</si>
  <si>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</si>
  <si>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</si>
  <si>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</si>
  <si>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</si>
  <si>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</si>
  <si>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</si>
  <si>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</si>
  <si>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</si>
  <si>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</si>
  <si>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</si>
  <si>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</si>
  <si>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</si>
  <si>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</si>
  <si>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</si>
  <si>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</si>
  <si>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</si>
  <si>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</si>
  <si>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</si>
  <si>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</si>
  <si>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</si>
  <si>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</si>
  <si>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</si>
  <si>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</si>
  <si>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</si>
  <si>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</si>
  <si>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</si>
  <si>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</si>
  <si>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</si>
  <si>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</si>
  <si>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</si>
  <si>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</si>
  <si>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</si>
  <si>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</si>
  <si>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</si>
  <si>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</si>
  <si>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</si>
  <si>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</si>
  <si>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</si>
  <si>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</si>
  <si>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</si>
  <si>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</si>
  <si>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</si>
  <si>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</si>
  <si>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</si>
  <si>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</si>
  <si>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</si>
  <si>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</si>
  <si>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</si>
  <si>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</si>
  <si>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</si>
  <si>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</si>
  <si>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</si>
  <si>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</si>
  <si>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</si>
  <si>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</si>
  <si>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</si>
  <si>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</si>
  <si>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</si>
  <si>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</si>
  <si>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</si>
  <si>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</si>
  <si>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</si>
  <si>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</si>
  <si>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</si>
  <si>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</si>
  <si>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</si>
  <si>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</si>
  <si>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</si>
  <si>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</si>
  <si>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</si>
  <si>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</si>
  <si>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</si>
  <si>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</si>
  <si>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</si>
  <si>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</si>
  <si>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</si>
  <si>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</si>
  <si>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</si>
  <si>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</si>
  <si>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</si>
  <si>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</si>
  <si>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</si>
  <si>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</si>
  <si>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</si>
  <si>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</si>
  <si>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</si>
  <si>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</si>
  <si>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</si>
  <si>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</si>
  <si>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</si>
  <si>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</si>
  <si>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</si>
  <si>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</si>
  <si>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</si>
  <si>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</si>
  <si>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</si>
  <si>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</si>
  <si>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</si>
  <si>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</si>
  <si>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</si>
  <si>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</si>
  <si>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</si>
  <si>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</si>
  <si>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</si>
  <si>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</si>
  <si>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</si>
  <si>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</si>
  <si>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</si>
  <si>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</si>
  <si>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</si>
  <si>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</si>
  <si>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</si>
  <si>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</si>
  <si>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</si>
  <si>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</si>
  <si>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</si>
  <si>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</si>
  <si>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</si>
  <si>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</si>
  <si>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</si>
  <si>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</si>
  <si>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</si>
  <si>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</si>
  <si>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</si>
  <si>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</si>
  <si>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</si>
  <si>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</si>
  <si>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</si>
  <si>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</si>
  <si>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</si>
  <si>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</si>
  <si>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</si>
  <si>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</si>
  <si>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</si>
  <si>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</si>
  <si>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</si>
  <si>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</si>
  <si>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</si>
  <si>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</si>
  <si>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</si>
  <si>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</si>
  <si>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</si>
  <si>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</si>
  <si>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</si>
  <si>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</si>
  <si>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</si>
  <si>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</si>
  <si>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</si>
  <si>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</si>
  <si>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</si>
  <si>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</si>
  <si>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</si>
  <si>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</si>
  <si>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</si>
  <si>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</si>
  <si>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</si>
  <si>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</si>
  <si>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</si>
  <si>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</si>
  <si>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</si>
  <si>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</si>
  <si>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</si>
  <si>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</si>
  <si>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</si>
  <si>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</si>
  <si>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</si>
  <si>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</si>
  <si>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</si>
  <si>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</si>
  <si>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</si>
  <si>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</si>
  <si>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</si>
  <si>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</si>
  <si>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</si>
  <si>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</si>
  <si>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</si>
  <si>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</si>
  <si>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</si>
  <si>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</si>
  <si>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</si>
  <si>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</si>
  <si>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</si>
  <si>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</si>
  <si>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</si>
  <si>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</si>
  <si>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</si>
  <si>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</si>
  <si>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</si>
  <si>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</si>
  <si>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</si>
  <si>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</si>
  <si>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</si>
  <si>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</si>
  <si>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</si>
  <si>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</si>
  <si>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</si>
  <si>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</si>
  <si>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</si>
  <si>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</si>
  <si>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</si>
  <si>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</si>
  <si>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</si>
  <si>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</si>
  <si>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</si>
  <si>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</si>
  <si>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</si>
  <si>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</si>
  <si>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</si>
  <si>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</si>
  <si>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</si>
  <si>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</si>
  <si>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</si>
  <si>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</si>
  <si>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</si>
  <si>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</si>
  <si>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</si>
  <si>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</si>
  <si>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</si>
  <si>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</si>
  <si>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</si>
  <si>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</si>
  <si>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</si>
  <si>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</si>
  <si>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</si>
  <si>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</si>
  <si>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</si>
  <si>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</si>
  <si>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</si>
  <si>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</si>
  <si>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</si>
  <si>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</si>
  <si>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</si>
  <si>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</si>
  <si>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</si>
  <si>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</si>
  <si>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</si>
  <si>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</si>
  <si>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</si>
  <si>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</si>
  <si>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</si>
  <si>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</si>
  <si>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</si>
  <si>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</si>
  <si>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</si>
  <si>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</si>
  <si>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</si>
  <si>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</si>
  <si>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</si>
  <si>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</si>
  <si>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</si>
  <si>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</si>
  <si>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</si>
  <si>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</si>
  <si>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</si>
  <si>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</si>
  <si>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</si>
  <si>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</si>
  <si>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</si>
  <si>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</si>
  <si>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</si>
  <si>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</si>
  <si>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</si>
  <si>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</si>
  <si>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</si>
  <si>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</si>
  <si>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</si>
  <si>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</si>
  <si>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</si>
  <si>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</si>
  <si>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</si>
  <si>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</si>
  <si>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</si>
  <si>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</si>
  <si>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</si>
  <si>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</si>
  <si>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</si>
  <si>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</si>
  <si>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</si>
  <si>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</si>
  <si>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</si>
  <si>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</si>
  <si>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</si>
  <si>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</si>
  <si>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</si>
  <si>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</si>
  <si>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</si>
  <si>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</si>
  <si>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</si>
  <si>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</si>
  <si>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</si>
  <si>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</si>
  <si>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</si>
  <si>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</si>
  <si>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</si>
  <si>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</si>
  <si>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</si>
  <si>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</si>
  <si>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</si>
  <si>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</si>
  <si>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</si>
  <si>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</si>
  <si>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</si>
  <si>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</si>
  <si>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</si>
  <si>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</si>
  <si>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</si>
  <si>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</si>
  <si>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</si>
  <si>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</si>
  <si>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</si>
  <si>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</si>
  <si>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</si>
  <si>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</si>
  <si>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</si>
  <si>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</si>
  <si>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</si>
  <si>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</si>
  <si>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</si>
  <si>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</si>
  <si>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</si>
  <si>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</si>
  <si>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</si>
  <si>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</si>
  <si>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</si>
  <si>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</si>
  <si>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</si>
  <si>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</si>
  <si>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</si>
  <si>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</si>
  <si>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</si>
  <si>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</si>
  <si>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</si>
  <si>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</si>
  <si>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</si>
  <si>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</si>
  <si>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</si>
  <si>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</si>
  <si>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</si>
  <si>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</si>
  <si>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</si>
  <si>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</si>
  <si>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</si>
  <si>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</si>
  <si>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</si>
  <si>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</si>
  <si>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</si>
  <si>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</si>
  <si>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</si>
  <si>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</si>
  <si>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</si>
  <si>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</si>
  <si>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</si>
  <si>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</si>
  <si>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</si>
  <si>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</si>
  <si>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</si>
  <si>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</si>
  <si>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</si>
  <si>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</si>
  <si>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</si>
  <si>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</si>
  <si>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</si>
  <si>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</si>
  <si>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</si>
  <si>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</si>
  <si>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</si>
  <si>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</si>
  <si>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</si>
  <si>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</si>
  <si>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</si>
  <si>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</si>
  <si>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</si>
  <si>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</si>
  <si>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</si>
  <si>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</si>
  <si>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</si>
  <si>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</si>
  <si>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</si>
  <si>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</si>
  <si>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</si>
  <si>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</si>
  <si>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</si>
  <si>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</si>
  <si>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</si>
  <si>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</si>
  <si>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</si>
  <si>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</si>
  <si>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</si>
  <si>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</si>
  <si>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</si>
  <si>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</si>
  <si>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</si>
  <si>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</si>
  <si>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</si>
  <si>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</si>
  <si>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</si>
  <si>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</si>
  <si>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</si>
  <si>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</si>
  <si>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</si>
  <si>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</si>
  <si>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</si>
  <si>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</si>
  <si>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</si>
  <si>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</si>
  <si>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</si>
  <si>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</si>
  <si>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</si>
  <si>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</si>
  <si>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</si>
  <si>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</si>
  <si>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</si>
  <si>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</si>
  <si>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</si>
  <si>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</si>
  <si>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</si>
  <si>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</si>
  <si>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</si>
  <si>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</si>
  <si>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</si>
  <si>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</si>
  <si>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</si>
  <si>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</si>
  <si>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</si>
  <si>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</si>
  <si>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</si>
  <si>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</si>
  <si>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</si>
  <si>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</si>
  <si>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</si>
  <si>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</si>
  <si>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</si>
  <si>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</si>
  <si>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</si>
  <si>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</si>
  <si>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</si>
  <si>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</si>
  <si>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</si>
  <si>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</si>
  <si>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</si>
  <si>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</si>
  <si>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</si>
  <si>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</si>
  <si>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</si>
  <si>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</si>
  <si>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</si>
  <si>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</si>
  <si>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</si>
  <si>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</si>
  <si>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</si>
  <si>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</si>
  <si>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</si>
  <si>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</si>
  <si>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</si>
  <si>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</si>
  <si>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</si>
  <si>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</si>
  <si>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</si>
  <si>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</si>
  <si>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</si>
  <si>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</si>
  <si>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</si>
  <si>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</si>
  <si>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</si>
  <si>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</si>
  <si>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</si>
  <si>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</si>
  <si>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</si>
  <si>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</si>
  <si>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</si>
  <si>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</si>
  <si>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</si>
  <si>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</si>
  <si>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</si>
  <si>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</si>
  <si>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</si>
  <si>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</si>
  <si>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</si>
  <si>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</si>
  <si>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</si>
  <si>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</si>
  <si>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</si>
  <si>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</si>
  <si>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</si>
  <si>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</si>
  <si>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</si>
  <si>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</si>
  <si>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</si>
  <si>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</si>
  <si>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</si>
  <si>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</si>
  <si>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</si>
  <si>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</si>
  <si>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</si>
  <si>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</si>
  <si>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</si>
  <si>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</si>
  <si>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</si>
  <si>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</si>
  <si>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</si>
  <si>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</si>
  <si>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</si>
  <si>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</si>
  <si>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</si>
  <si>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</si>
  <si>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</si>
  <si>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</si>
  <si>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</si>
  <si>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</si>
  <si>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</si>
  <si>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</si>
  <si>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</si>
  <si>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</si>
  <si>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</si>
  <si>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</si>
  <si>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</si>
  <si>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</si>
  <si>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</si>
  <si>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</si>
  <si>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</si>
  <si>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</si>
  <si>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</si>
  <si>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</si>
  <si>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</si>
  <si>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</si>
  <si>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</si>
  <si>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</si>
  <si>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</si>
  <si>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</si>
  <si>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</si>
  <si>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</si>
  <si>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</si>
  <si>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</si>
  <si>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</si>
  <si>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</si>
  <si>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</si>
  <si>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</si>
  <si>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</si>
  <si>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</si>
  <si>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</si>
  <si>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</si>
  <si>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</si>
  <si>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</si>
  <si>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</si>
  <si>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</si>
  <si>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</si>
  <si>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</si>
  <si>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</si>
  <si>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</si>
  <si>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</si>
  <si>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</si>
  <si>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</si>
  <si>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</si>
  <si>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</si>
  <si>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</si>
  <si>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</si>
  <si>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</si>
  <si>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</si>
  <si>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</si>
  <si>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</si>
  <si>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</si>
  <si>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</si>
  <si>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</si>
  <si>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</si>
  <si>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</si>
  <si>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</si>
  <si>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</si>
  <si>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</si>
  <si>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</si>
  <si>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</si>
  <si>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</si>
  <si>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</si>
  <si>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</si>
  <si>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</si>
  <si>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</si>
  <si>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</si>
  <si>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</si>
  <si>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</si>
  <si>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</si>
  <si>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</si>
  <si>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</si>
  <si>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</si>
  <si>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</si>
  <si>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</si>
  <si>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</si>
  <si>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</si>
  <si>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</si>
  <si>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</si>
  <si>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</si>
  <si>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</si>
  <si>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</si>
  <si>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</si>
  <si>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</si>
  <si>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</si>
  <si>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</si>
  <si>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</si>
  <si>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</si>
  <si>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</si>
  <si>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</si>
  <si>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</si>
  <si>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</si>
  <si>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</si>
  <si>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</si>
  <si>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</si>
  <si>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</si>
  <si>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</si>
  <si>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</si>
  <si>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</si>
  <si>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</si>
  <si>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</si>
  <si>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</si>
  <si>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</si>
  <si>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</si>
  <si>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</si>
  <si>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</si>
  <si>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</si>
  <si>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</si>
  <si>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</si>
  <si>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</si>
  <si>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</si>
  <si>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</si>
  <si>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</si>
  <si>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</si>
  <si>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</si>
  <si>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</si>
  <si>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</si>
  <si>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</si>
  <si>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</si>
  <si>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</si>
  <si>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</si>
  <si>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</si>
  <si>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</si>
  <si>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</si>
  <si>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</si>
  <si>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</si>
  <si>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</si>
  <si>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</si>
  <si>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</si>
  <si>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</si>
  <si>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</si>
  <si>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</si>
  <si>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</si>
  <si>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</si>
  <si>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</si>
  <si>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</si>
  <si>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</si>
  <si>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</si>
  <si>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</si>
  <si>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</si>
  <si>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</si>
  <si>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</si>
  <si>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</si>
  <si>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</si>
  <si>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</si>
  <si>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</si>
  <si>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</si>
  <si>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</si>
  <si>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</si>
  <si>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</si>
  <si>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</si>
  <si>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</si>
  <si>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</si>
  <si>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</si>
  <si>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</si>
  <si>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</si>
  <si>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</si>
  <si>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</si>
  <si>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</si>
  <si>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</si>
  <si>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</si>
  <si>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</si>
  <si>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</si>
  <si>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</si>
  <si>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</si>
  <si>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</si>
  <si>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</si>
  <si>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</si>
  <si>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</si>
  <si>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</si>
  <si>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</si>
  <si>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</si>
  <si>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</si>
  <si>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</si>
  <si>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</si>
  <si>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</si>
  <si>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</si>
  <si>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</si>
  <si>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</si>
  <si>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</si>
  <si>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</si>
  <si>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</si>
  <si>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</si>
  <si>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</si>
  <si>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</si>
  <si>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</si>
  <si>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</si>
  <si>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</si>
  <si>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</si>
  <si>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</si>
  <si>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</si>
  <si>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</si>
  <si>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</si>
  <si>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</si>
  <si>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</si>
  <si>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</si>
  <si>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</si>
  <si>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</si>
  <si>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</si>
  <si>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</si>
  <si>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</si>
  <si>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</si>
  <si>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</si>
  <si>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</si>
  <si>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</si>
  <si>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</si>
  <si>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</si>
  <si>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</si>
  <si>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</si>
  <si>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</si>
  <si>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</si>
  <si>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</si>
  <si>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</si>
  <si>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</si>
  <si>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</si>
  <si>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</si>
  <si>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</si>
  <si>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</si>
  <si>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</si>
  <si>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</si>
  <si>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</si>
  <si>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</si>
  <si>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</si>
  <si>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</si>
  <si>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</si>
  <si>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</si>
  <si>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</si>
  <si>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</si>
  <si>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</si>
  <si>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</si>
  <si>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</si>
  <si>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</si>
  <si>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</si>
  <si>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</si>
  <si>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</si>
  <si>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</si>
  <si>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</si>
  <si>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</si>
  <si>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</si>
  <si>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</si>
  <si>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</si>
  <si>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</si>
  <si>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</si>
  <si>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</si>
  <si>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</si>
  <si>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</si>
  <si>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</si>
  <si>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</si>
  <si>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</si>
  <si>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</si>
  <si>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</si>
  <si>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</si>
  <si>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</si>
  <si>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</si>
  <si>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</si>
  <si>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</si>
  <si>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</si>
  <si>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</si>
  <si>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</si>
  <si>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</si>
  <si>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</si>
  <si>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</si>
  <si>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</si>
  <si>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</si>
  <si>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</si>
  <si>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</si>
  <si>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</si>
  <si>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</si>
  <si>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</si>
  <si>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</si>
  <si>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</si>
  <si>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</si>
  <si>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</si>
  <si>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</si>
  <si>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</si>
  <si>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</si>
  <si>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</si>
  <si>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</si>
  <si>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</si>
  <si>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</si>
  <si>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</si>
  <si>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</si>
  <si>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</si>
  <si>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</si>
  <si>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</si>
  <si>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</si>
  <si>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</si>
  <si>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</si>
  <si>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</si>
  <si>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</si>
  <si>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</si>
  <si>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</si>
  <si>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</si>
  <si>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</si>
  <si>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</si>
  <si>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</si>
  <si>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</si>
  <si>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</si>
  <si>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</si>
  <si>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</si>
  <si>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</si>
  <si>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</si>
  <si>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</si>
  <si>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</si>
  <si>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</si>
  <si>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</si>
  <si>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</si>
  <si>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</si>
  <si>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</si>
  <si>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</si>
  <si>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</si>
  <si>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</si>
  <si>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</si>
  <si>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</si>
  <si>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</si>
  <si>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</si>
  <si>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</si>
  <si>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</si>
  <si>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</si>
  <si>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</si>
  <si>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</si>
  <si>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</si>
  <si>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</si>
  <si>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</si>
  <si>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</si>
  <si>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</si>
  <si>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</si>
  <si>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</si>
  <si>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</si>
  <si>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</si>
  <si>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</si>
  <si>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</si>
  <si>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</si>
  <si>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</si>
  <si>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</si>
  <si>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</si>
  <si>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</si>
  <si>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</si>
  <si>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</si>
  <si>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</si>
  <si>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</si>
  <si>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</si>
  <si>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</si>
  <si>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</si>
  <si>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</si>
  <si>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</si>
  <si>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</si>
  <si>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</si>
  <si>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</si>
  <si>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</si>
  <si>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</si>
  <si>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</si>
  <si>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</si>
  <si>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</si>
  <si>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</si>
  <si>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</si>
  <si>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</si>
  <si>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</si>
  <si>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</si>
  <si>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</si>
  <si>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</si>
  <si>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</si>
  <si>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</si>
  <si>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</si>
  <si>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</si>
  <si>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</si>
  <si>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</si>
  <si>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</si>
  <si>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</si>
  <si>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</si>
  <si>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</si>
  <si>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</si>
  <si>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</si>
  <si>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</si>
  <si>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</si>
  <si>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</si>
  <si>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</si>
  <si>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</si>
  <si>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</si>
  <si>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</si>
  <si>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</si>
  <si>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</si>
  <si>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</si>
  <si>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</si>
  <si>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</si>
  <si>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</si>
  <si>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</si>
  <si>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</si>
  <si>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</si>
  <si>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</si>
  <si>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</si>
  <si>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</si>
  <si>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</si>
  <si>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</si>
  <si>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</si>
  <si>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</si>
  <si>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</si>
  <si>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</si>
  <si>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</si>
  <si>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</si>
  <si>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</si>
  <si>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</si>
  <si>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</si>
  <si>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</si>
  <si>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</si>
  <si>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</si>
  <si>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</si>
  <si>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</si>
  <si>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</si>
  <si>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</si>
  <si>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</si>
  <si>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</si>
  <si>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</si>
  <si>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</si>
  <si>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</si>
  <si>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</si>
  <si>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</si>
  <si>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</si>
  <si>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</si>
  <si>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</si>
  <si>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</si>
  <si>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</si>
  <si>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</si>
  <si>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</si>
  <si>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</si>
  <si>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</si>
  <si>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</si>
  <si>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</si>
  <si>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</si>
  <si>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</si>
  <si>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</si>
  <si>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</si>
  <si>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</si>
  <si>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</si>
  <si>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</si>
  <si>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</si>
  <si>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</si>
  <si>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</si>
  <si>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</si>
  <si>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</si>
  <si>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</si>
  <si>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</si>
  <si>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</si>
  <si>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</si>
  <si>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</si>
  <si>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</si>
  <si>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</si>
  <si>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</si>
  <si>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</si>
  <si>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</si>
  <si>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</si>
  <si>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</si>
  <si>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</si>
  <si>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</si>
  <si>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</si>
  <si>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</si>
  <si>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</si>
  <si>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</si>
  <si>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</si>
  <si>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</si>
  <si>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</si>
  <si>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</si>
  <si>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</si>
  <si>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</si>
  <si>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</si>
  <si>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</si>
  <si>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</si>
  <si>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</si>
  <si>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</si>
  <si>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</si>
  <si>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</si>
  <si>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</si>
  <si>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</si>
  <si>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</si>
  <si>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</si>
  <si>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</si>
  <si>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</si>
  <si>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</si>
  <si>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</si>
  <si>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</si>
  <si>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</si>
  <si>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</si>
  <si>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</si>
  <si>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</si>
  <si>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</si>
  <si>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</si>
  <si>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</si>
  <si>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</si>
  <si>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</si>
  <si>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</si>
  <si>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</si>
  <si>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</si>
  <si>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</si>
  <si>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</si>
  <si>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</si>
  <si>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</si>
  <si>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</si>
  <si>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</si>
  <si>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</si>
  <si>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</si>
  <si>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</si>
  <si>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</si>
  <si>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</si>
  <si>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</si>
  <si>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</si>
  <si>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</si>
  <si>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</si>
  <si>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</si>
  <si>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</si>
  <si>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</si>
  <si>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</si>
  <si>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</si>
  <si>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</si>
  <si>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</si>
  <si>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</si>
  <si>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</si>
  <si>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</si>
  <si>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</si>
  <si>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</si>
  <si>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</si>
  <si>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</si>
  <si>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</si>
  <si>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</si>
  <si>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</si>
  <si>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</si>
  <si>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</si>
  <si>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</si>
  <si>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</si>
  <si>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</si>
  <si>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</si>
  <si>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</si>
  <si>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</si>
  <si>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</si>
  <si>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</si>
  <si>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</si>
  <si>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</si>
  <si>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</si>
  <si>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</si>
  <si>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</si>
  <si>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</si>
  <si>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</si>
  <si>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</si>
  <si>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</si>
  <si>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</si>
  <si>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</si>
  <si>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</si>
  <si>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</si>
  <si>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</si>
  <si>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</si>
  <si>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</si>
  <si>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</si>
  <si>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</si>
  <si>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</si>
  <si>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</si>
  <si>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</si>
  <si>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</si>
  <si>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</si>
  <si>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</si>
  <si>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</si>
  <si>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</si>
  <si>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</si>
  <si>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</si>
  <si>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</si>
  <si>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</si>
  <si>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</si>
  <si>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</si>
  <si>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</si>
  <si>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</si>
  <si>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</si>
  <si>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</si>
  <si>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</si>
  <si>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</si>
  <si>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</si>
  <si>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</si>
  <si>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</si>
  <si>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</si>
  <si>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</si>
  <si>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</si>
  <si>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</si>
  <si>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</si>
  <si>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</si>
  <si>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</si>
  <si>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</si>
  <si>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</si>
  <si>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</si>
  <si>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</si>
  <si>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</si>
  <si>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</si>
  <si>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</si>
  <si>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</si>
  <si>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</si>
  <si>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</si>
  <si>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</si>
  <si>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</si>
  <si>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</si>
  <si>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</si>
  <si>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</si>
  <si>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</si>
  <si>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</si>
  <si>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</si>
  <si>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</si>
  <si>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</si>
  <si>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</si>
  <si>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</si>
  <si>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</si>
  <si>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</si>
  <si>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</si>
  <si>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</si>
  <si>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</si>
  <si>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</si>
  <si>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</si>
  <si>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</si>
  <si>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</si>
  <si>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</si>
  <si>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</si>
  <si>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</si>
  <si>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</si>
  <si>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</si>
  <si>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</si>
  <si>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</si>
  <si>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</si>
  <si>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</si>
  <si>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</si>
  <si>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</si>
  <si>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</si>
  <si>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</si>
  <si>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</si>
  <si>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</si>
  <si>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</si>
  <si>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</si>
  <si>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</si>
  <si>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</si>
  <si>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</si>
  <si>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</si>
  <si>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</si>
  <si>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</si>
  <si>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</si>
  <si>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</si>
  <si>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</si>
  <si>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</si>
  <si>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</si>
  <si>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</si>
  <si>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</si>
  <si>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</si>
  <si>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</si>
  <si>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</si>
  <si>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</si>
  <si>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</si>
  <si>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</si>
  <si>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</si>
  <si>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</si>
  <si>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</si>
  <si>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</si>
  <si>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</si>
  <si>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</si>
  <si>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</si>
  <si>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</si>
  <si>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</si>
  <si>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</si>
  <si>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</si>
  <si>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</si>
  <si>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</si>
  <si>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</si>
  <si>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</si>
  <si>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</si>
  <si>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</si>
  <si>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</si>
  <si>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</si>
  <si>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</si>
  <si>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</si>
  <si>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</si>
  <si>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</si>
  <si>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</si>
  <si>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</si>
  <si>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</si>
  <si>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</si>
  <si>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</si>
  <si>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</si>
  <si>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</si>
  <si>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</si>
  <si>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</si>
  <si>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</si>
  <si>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</si>
  <si>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</si>
  <si>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</si>
  <si>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</si>
  <si>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</si>
  <si>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</si>
  <si>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</si>
  <si>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</si>
  <si>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</si>
  <si>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</si>
  <si>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</si>
  <si>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</si>
  <si>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</si>
  <si>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</si>
  <si>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</si>
  <si>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</si>
  <si>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</si>
  <si>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</si>
  <si>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</si>
  <si>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</si>
  <si>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</si>
  <si>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</si>
  <si>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</si>
  <si>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</si>
  <si>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</si>
  <si>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</si>
  <si>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</si>
  <si>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</si>
  <si>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</si>
  <si>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</si>
  <si>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</si>
  <si>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</si>
  <si>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</si>
  <si>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</si>
  <si>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</si>
  <si>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</si>
  <si>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</si>
  <si>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</si>
  <si>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</si>
  <si>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</si>
  <si>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</si>
  <si>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</si>
  <si>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</si>
  <si>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</si>
  <si>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</si>
  <si>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</si>
  <si>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</si>
  <si>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</si>
  <si>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</si>
  <si>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</si>
  <si>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</si>
  <si>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</si>
  <si>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</si>
  <si>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</si>
  <si>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</si>
  <si>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</si>
  <si>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</si>
  <si>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</si>
  <si>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</si>
  <si>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</si>
  <si>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</si>
  <si>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</si>
  <si>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</si>
  <si>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</si>
  <si>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</si>
  <si>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</si>
  <si>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</si>
  <si>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</si>
  <si>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</si>
  <si>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</si>
  <si>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</si>
  <si>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</si>
  <si>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</si>
  <si>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</si>
  <si>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</si>
  <si>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</si>
  <si>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</si>
  <si>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</si>
  <si>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</si>
  <si>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</si>
  <si>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</si>
  <si>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</si>
  <si>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</si>
  <si>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</si>
  <si>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</si>
  <si>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</si>
  <si>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</si>
  <si>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</si>
  <si>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</si>
  <si>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</si>
  <si>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</si>
  <si>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</si>
  <si>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</si>
  <si>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</si>
  <si>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</si>
  <si>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</si>
  <si>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</si>
  <si>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</si>
  <si>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</si>
  <si>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</si>
  <si>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</si>
  <si>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</si>
  <si>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</si>
  <si>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</si>
  <si>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</si>
  <si>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</si>
  <si>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</si>
  <si>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</si>
  <si>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</si>
  <si>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</si>
  <si>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</si>
  <si>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</si>
  <si>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</si>
  <si>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</si>
  <si>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</si>
  <si>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</si>
  <si>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</si>
  <si>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</si>
  <si>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</si>
  <si>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</si>
  <si>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</si>
  <si>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</si>
  <si>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</si>
  <si>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</si>
  <si>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</si>
  <si>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</si>
  <si>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</si>
  <si>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</si>
  <si>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</si>
  <si>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</si>
  <si>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</si>
  <si>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</si>
  <si>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</si>
  <si>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</si>
  <si>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</si>
  <si>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</si>
  <si>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</si>
  <si>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</si>
  <si>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</si>
  <si>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</si>
  <si>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</si>
  <si>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</si>
  <si>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</si>
  <si>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</si>
  <si>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</si>
  <si>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</si>
  <si>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</si>
  <si>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</si>
  <si>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</si>
  <si>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</si>
  <si>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</si>
  <si>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</si>
  <si>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</si>
  <si>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</si>
  <si>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</si>
  <si>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</si>
  <si>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</si>
  <si>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</si>
  <si>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</si>
  <si>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</si>
  <si>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</si>
  <si>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</si>
  <si>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</si>
  <si>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</si>
  <si>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</si>
  <si>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</si>
  <si>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</si>
  <si>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</si>
  <si>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</si>
  <si>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</si>
  <si>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</si>
  <si>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</si>
  <si>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</si>
  <si>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</si>
  <si>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</si>
  <si>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</si>
  <si>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</si>
  <si>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</si>
  <si>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</si>
  <si>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</si>
  <si>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</si>
  <si>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</si>
  <si>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</si>
  <si>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</si>
  <si>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</si>
  <si>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</si>
  <si>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</si>
  <si>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</si>
  <si>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</si>
  <si>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</si>
  <si>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</si>
  <si>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</si>
  <si>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</si>
  <si>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</si>
  <si>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</si>
  <si>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</si>
  <si>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</si>
  <si>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</si>
  <si>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</si>
  <si>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</si>
  <si>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</si>
  <si>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</si>
  <si>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</si>
  <si>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</si>
  <si>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</si>
  <si>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</si>
  <si>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</si>
  <si>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</si>
  <si>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</si>
  <si>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</si>
  <si>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</si>
  <si>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</si>
  <si>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</si>
  <si>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</si>
  <si>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</si>
  <si>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</si>
  <si>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</si>
  <si>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</si>
  <si>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</si>
  <si>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</si>
  <si>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</si>
  <si>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</si>
  <si>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</si>
  <si>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</si>
  <si>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</si>
  <si>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</si>
  <si>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</si>
  <si>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</si>
  <si>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</si>
  <si>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</si>
  <si>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</si>
  <si>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</si>
  <si>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</si>
  <si>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</si>
  <si>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</si>
  <si>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</si>
  <si>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</si>
  <si>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</si>
  <si>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</si>
  <si>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</si>
  <si>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</si>
  <si>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</si>
  <si>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</si>
  <si>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</si>
  <si>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</si>
  <si>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</si>
  <si>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</si>
  <si>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</si>
  <si>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</si>
  <si>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</si>
  <si>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</si>
  <si>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</si>
  <si>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</si>
  <si>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</si>
  <si>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</si>
  <si>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</si>
  <si>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</si>
  <si>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</si>
  <si>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</si>
  <si>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</si>
  <si>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</si>
  <si>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</si>
  <si>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</si>
  <si>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</si>
  <si>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</si>
  <si>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</si>
  <si>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</si>
  <si>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</si>
  <si>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</si>
  <si>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</si>
  <si>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</si>
  <si>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</si>
  <si>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</si>
  <si>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</si>
  <si>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</si>
  <si>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</si>
  <si>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</si>
  <si>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</si>
  <si>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</si>
  <si>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</si>
  <si>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</si>
  <si>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</si>
  <si>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</si>
  <si>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</si>
  <si>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</si>
  <si>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</si>
  <si>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</si>
  <si>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</si>
  <si>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</si>
  <si>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</si>
  <si>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</si>
  <si>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</si>
  <si>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</si>
  <si>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</si>
  <si>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</si>
  <si>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</si>
  <si>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</si>
  <si>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</si>
  <si>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</si>
  <si>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</si>
  <si>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</si>
  <si>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</si>
  <si>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</si>
  <si>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</si>
  <si>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</si>
  <si>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</si>
  <si>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</si>
  <si>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</si>
  <si>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</si>
  <si>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</si>
  <si>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</si>
  <si>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</si>
  <si>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</si>
  <si>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</si>
  <si>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</si>
  <si>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</si>
  <si>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</si>
  <si>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</si>
  <si>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</si>
  <si>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</si>
  <si>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</si>
  <si>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</si>
  <si>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</si>
  <si>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</si>
  <si>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</si>
  <si>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</si>
  <si>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</si>
  <si>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</si>
  <si>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</si>
  <si>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</si>
  <si>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</si>
  <si>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</si>
  <si>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</si>
  <si>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</si>
  <si>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</si>
  <si>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</si>
  <si>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</si>
  <si>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</si>
  <si>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</si>
  <si>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</si>
  <si>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</si>
  <si>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</si>
  <si>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</si>
  <si>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</si>
  <si>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</si>
  <si>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</si>
  <si>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</si>
  <si>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</si>
  <si>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</si>
  <si>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</si>
  <si>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</si>
  <si>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</si>
  <si>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</si>
  <si>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</si>
  <si>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</si>
  <si>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</si>
  <si>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</si>
  <si>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</si>
  <si>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</si>
  <si>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</si>
  <si>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</si>
  <si>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</si>
  <si>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</si>
  <si>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</si>
  <si>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</si>
  <si>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</si>
  <si>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</si>
  <si>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</si>
  <si>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</si>
  <si>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</si>
  <si>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</si>
  <si>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</si>
  <si>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</si>
  <si>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</si>
  <si>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</si>
  <si>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</si>
  <si>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</si>
  <si>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</si>
  <si>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</si>
  <si>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</si>
  <si>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</si>
  <si>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</si>
  <si>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</si>
  <si>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</si>
  <si>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</si>
  <si>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</si>
  <si>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</si>
  <si>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</si>
  <si>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</si>
  <si>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</si>
  <si>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</si>
  <si>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</si>
  <si>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</si>
  <si>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</si>
  <si>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</si>
  <si>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</si>
  <si>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</si>
  <si>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</si>
  <si>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</si>
  <si>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</si>
  <si>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</si>
  <si>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</si>
  <si>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</si>
  <si>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</si>
  <si>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</si>
  <si>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</si>
  <si>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</si>
  <si>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</si>
  <si>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</si>
  <si>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</si>
  <si>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</si>
  <si>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</si>
  <si>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</si>
  <si>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</si>
  <si>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</si>
  <si>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</si>
  <si>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</si>
  <si>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</si>
  <si>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</si>
  <si>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</si>
  <si>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</si>
  <si>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</si>
  <si>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</si>
  <si>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</si>
  <si>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</si>
  <si>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</si>
  <si>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</si>
  <si>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</si>
  <si>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</si>
  <si>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</si>
  <si>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</si>
  <si>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</si>
  <si>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</si>
  <si>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</si>
  <si>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</si>
  <si>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</si>
  <si>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</si>
  <si>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</si>
  <si>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</si>
  <si>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</si>
  <si>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</si>
  <si>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</si>
  <si>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</si>
  <si>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</si>
  <si>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</si>
  <si>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</si>
  <si>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</si>
  <si>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</si>
  <si>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</si>
  <si>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</si>
  <si>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</si>
  <si>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</si>
  <si>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</si>
  <si>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</si>
  <si>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</si>
  <si>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</si>
  <si>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</si>
  <si>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</si>
  <si>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</si>
  <si>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</si>
  <si>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</si>
  <si>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</si>
  <si>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</si>
  <si>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</si>
  <si>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</si>
  <si>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</si>
  <si>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</si>
  <si>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</si>
  <si>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</si>
  <si>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</si>
  <si>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</si>
  <si>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</si>
  <si>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</si>
  <si>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</si>
  <si>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</si>
  <si>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</si>
  <si>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</si>
  <si>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</si>
  <si>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</si>
  <si>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</si>
  <si>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</si>
  <si>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</si>
  <si>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</si>
  <si>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</si>
  <si>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</si>
  <si>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</si>
  <si>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</si>
  <si>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</si>
  <si>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</si>
  <si>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</si>
  <si>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</si>
  <si>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</si>
  <si>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</si>
  <si>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</si>
  <si>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</si>
  <si>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</si>
  <si>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</si>
  <si>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</si>
  <si>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</si>
  <si>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</si>
  <si>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</si>
  <si>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</si>
  <si>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</si>
  <si>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</si>
  <si>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</si>
  <si>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</si>
  <si>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</si>
  <si>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</si>
  <si>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</si>
  <si>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</si>
  <si>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</si>
  <si>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</si>
  <si>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</si>
  <si>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</si>
  <si>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</si>
  <si>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</si>
  <si>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</si>
  <si>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</si>
  <si>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</si>
  <si>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</si>
  <si>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</si>
  <si>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</si>
  <si>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</si>
  <si>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</si>
  <si>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</si>
  <si>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</si>
  <si>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</si>
  <si>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</si>
  <si>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</si>
  <si>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</si>
  <si>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</si>
  <si>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</si>
  <si>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</si>
  <si>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</si>
  <si>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</si>
  <si>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</si>
  <si>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</si>
  <si>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</si>
  <si>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</si>
  <si>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</si>
  <si>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</si>
  <si>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</si>
  <si>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</si>
  <si>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</si>
  <si>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</si>
  <si>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</si>
  <si>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</si>
  <si>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</si>
  <si>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</si>
  <si>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</si>
  <si>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</si>
  <si>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</si>
  <si>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</si>
  <si>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</si>
  <si>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</si>
  <si>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</si>
  <si>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</si>
  <si>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</si>
  <si>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</si>
  <si>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</si>
  <si>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</si>
  <si>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</si>
  <si>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</si>
  <si>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</si>
  <si>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</si>
  <si>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</si>
  <si>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</si>
  <si>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</si>
  <si>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</si>
  <si>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</si>
  <si>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</si>
  <si>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</si>
  <si>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</si>
  <si>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</si>
  <si>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</si>
  <si>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</si>
  <si>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</si>
  <si>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</si>
  <si>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</si>
  <si>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</si>
  <si>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</si>
  <si>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</si>
  <si>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</si>
  <si>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</si>
  <si>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</si>
  <si>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</si>
  <si>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</si>
  <si>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</si>
  <si>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</si>
  <si>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</si>
  <si>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</si>
  <si>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</si>
  <si>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</si>
  <si>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</si>
  <si>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</si>
  <si>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</si>
  <si>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</si>
  <si>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</si>
  <si>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</si>
  <si>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</si>
  <si>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</si>
  <si>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</si>
  <si>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</si>
  <si>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</si>
  <si>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</si>
  <si>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</si>
  <si>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</si>
  <si>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</si>
  <si>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</si>
  <si>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</si>
  <si>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</si>
  <si>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</si>
  <si>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</si>
  <si>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</si>
  <si>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</si>
  <si>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</si>
  <si>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</si>
  <si>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</si>
  <si>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</si>
  <si>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</si>
  <si>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</si>
  <si>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</si>
  <si>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</si>
  <si>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</si>
  <si>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</si>
  <si>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</si>
  <si>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</si>
  <si>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</si>
  <si>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</si>
  <si>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</si>
  <si>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</si>
  <si>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</si>
  <si>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</si>
  <si>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</si>
  <si>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</si>
  <si>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</si>
  <si>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</si>
  <si>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</si>
  <si>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</si>
  <si>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</si>
  <si>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</si>
  <si>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</si>
  <si>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</si>
  <si>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</si>
  <si>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</si>
  <si>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</si>
  <si>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</si>
  <si>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</si>
  <si>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</si>
  <si>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</si>
  <si>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</si>
  <si>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</si>
  <si>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</si>
  <si>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</si>
  <si>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</si>
  <si>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</si>
  <si>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</si>
  <si>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</si>
  <si>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</si>
  <si>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</si>
  <si>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</si>
  <si>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</si>
  <si>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</si>
  <si>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</si>
  <si>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</si>
  <si>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</si>
  <si>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</si>
  <si>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</si>
  <si>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</si>
  <si>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</si>
  <si>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</si>
  <si>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</si>
  <si>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</si>
  <si>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</si>
  <si>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</si>
  <si>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</si>
  <si>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</si>
  <si>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</si>
  <si>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</si>
  <si>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</si>
  <si>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</si>
  <si>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</si>
  <si>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</si>
  <si>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</si>
  <si>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</si>
  <si>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</si>
  <si>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</si>
  <si>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</si>
  <si>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</si>
  <si>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</si>
  <si>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</si>
  <si>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</si>
  <si>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</si>
  <si>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</si>
  <si>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</si>
  <si>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</si>
  <si>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</si>
  <si>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</si>
  <si>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</si>
  <si>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</si>
  <si>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</si>
  <si>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</si>
  <si>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</si>
  <si>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</si>
  <si>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</si>
  <si>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</si>
  <si>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</si>
  <si>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</si>
  <si>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</si>
  <si>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</si>
  <si>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</si>
  <si>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</si>
  <si>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</si>
  <si>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</si>
  <si>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</si>
  <si>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</si>
  <si>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</si>
  <si>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</si>
  <si>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</si>
  <si>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</si>
  <si>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</si>
  <si>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</si>
  <si>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</si>
  <si>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</si>
  <si>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</si>
  <si>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</si>
  <si>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</si>
  <si>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</si>
  <si>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</si>
  <si>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</si>
  <si>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</si>
  <si>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</si>
  <si>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</si>
  <si>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</si>
  <si>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</si>
  <si>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</si>
  <si>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</si>
  <si>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</si>
  <si>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</si>
  <si>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</si>
  <si>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</si>
  <si>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</si>
  <si>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</si>
  <si>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</si>
  <si>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</si>
  <si>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</si>
  <si>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</si>
  <si>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</si>
  <si>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</si>
  <si>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</si>
  <si>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</si>
  <si>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</si>
  <si>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</si>
  <si>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</si>
  <si>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</si>
  <si>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</si>
  <si>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</si>
  <si>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</si>
  <si>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</si>
  <si>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</si>
  <si>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</si>
  <si>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</si>
  <si>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</si>
  <si>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</si>
  <si>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</si>
  <si>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</si>
  <si>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</si>
  <si>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</si>
  <si>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</si>
  <si>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</si>
  <si>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</si>
  <si>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</si>
  <si>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</si>
  <si>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</si>
  <si>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</si>
  <si>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</si>
  <si>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</si>
  <si>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</si>
  <si>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</si>
  <si>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</si>
  <si>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</si>
  <si>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</si>
  <si>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</si>
  <si>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</si>
  <si>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</si>
  <si>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</si>
  <si>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</si>
  <si>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</si>
  <si>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</si>
  <si>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</si>
  <si>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</si>
  <si>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</si>
  <si>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</si>
  <si>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</si>
  <si>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</si>
  <si>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</si>
  <si>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</si>
  <si>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</si>
  <si>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</si>
  <si>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</si>
  <si>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</si>
  <si>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</si>
  <si>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</si>
  <si>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</si>
  <si>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</si>
  <si>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</si>
  <si>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</si>
  <si>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</si>
  <si>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</si>
  <si>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</si>
  <si>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</si>
  <si>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</si>
  <si>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</si>
  <si>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</si>
  <si>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</si>
  <si>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</si>
  <si>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</si>
  <si>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</si>
  <si>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</si>
  <si>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</si>
  <si>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</si>
  <si>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</si>
  <si>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</si>
  <si>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</si>
  <si>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</si>
  <si>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</si>
  <si>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</si>
  <si>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</si>
  <si>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</si>
  <si>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</si>
  <si>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</si>
  <si>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</si>
  <si>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</si>
  <si>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</si>
  <si>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</si>
  <si>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</si>
  <si>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</si>
  <si>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</si>
  <si>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</si>
  <si>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</si>
  <si>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</si>
  <si>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</si>
  <si>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</si>
  <si>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</si>
  <si>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</si>
  <si>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</si>
  <si>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</si>
  <si>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</si>
  <si>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</si>
  <si>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</si>
  <si>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</si>
  <si>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</si>
  <si>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</si>
  <si>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</si>
  <si>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</si>
  <si>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</si>
  <si>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</si>
  <si>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</si>
  <si>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</si>
  <si>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</si>
  <si>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</si>
  <si>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</si>
  <si>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</si>
  <si>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</si>
  <si>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</si>
  <si>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</si>
  <si>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</si>
  <si>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</si>
  <si>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</si>
  <si>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</si>
  <si>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</si>
  <si>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</si>
  <si>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</si>
  <si>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</si>
  <si>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</si>
  <si>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</si>
  <si>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</si>
  <si>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</si>
  <si>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</si>
  <si>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</si>
  <si>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</si>
  <si>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</si>
  <si>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</si>
  <si>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</si>
  <si>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</si>
  <si>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</si>
  <si>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</si>
  <si>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</si>
  <si>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</si>
  <si>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</si>
  <si>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</si>
  <si>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</si>
  <si>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</si>
  <si>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</si>
  <si>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</si>
  <si>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</si>
  <si>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</si>
  <si>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</si>
  <si>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</si>
  <si>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</si>
  <si>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</si>
  <si>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</si>
  <si>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</si>
  <si>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</si>
  <si>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</si>
  <si>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</si>
  <si>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</si>
  <si>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</si>
  <si>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</si>
  <si>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</si>
  <si>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</si>
  <si>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</si>
  <si>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</si>
  <si>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</si>
  <si>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</si>
  <si>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</si>
  <si>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</si>
  <si>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</si>
  <si>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</si>
  <si>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</si>
  <si>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</si>
  <si>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</si>
  <si>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</si>
  <si>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</si>
  <si>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</si>
  <si>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</si>
  <si>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</si>
  <si>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</si>
  <si>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</si>
  <si>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</si>
  <si>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</si>
  <si>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</si>
  <si>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</si>
  <si>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</si>
  <si>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</si>
  <si>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</si>
  <si>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</si>
  <si>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</si>
  <si>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</si>
  <si>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</si>
  <si>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</si>
  <si>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</si>
  <si>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</si>
  <si>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</si>
  <si>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</si>
  <si>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</si>
  <si>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</si>
  <si>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</si>
  <si>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</si>
  <si>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</si>
  <si>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</si>
  <si>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</si>
  <si>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</si>
  <si>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</si>
  <si>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</si>
  <si>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</si>
  <si>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</si>
  <si>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</si>
  <si>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</si>
  <si>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</si>
  <si>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</si>
  <si>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</si>
  <si>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</si>
  <si>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</si>
  <si>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</si>
  <si>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</si>
  <si>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</si>
  <si>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</si>
  <si>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</si>
  <si>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</si>
  <si>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</si>
  <si>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</si>
  <si>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</si>
  <si>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</si>
  <si>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</si>
  <si>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</si>
  <si>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</si>
  <si>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</si>
  <si>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</si>
  <si>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</si>
  <si>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</si>
  <si>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</si>
  <si>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</si>
  <si>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</si>
  <si>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</si>
  <si>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</si>
  <si>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</si>
  <si>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</si>
  <si>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</si>
  <si>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</si>
  <si>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</si>
  <si>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</si>
  <si>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</si>
  <si>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</si>
  <si>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</si>
  <si>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</si>
  <si>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</si>
  <si>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</si>
  <si>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</si>
  <si>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</si>
  <si>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</si>
  <si>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</si>
  <si>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</si>
  <si>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</si>
  <si>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</si>
  <si>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</si>
  <si>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</si>
  <si>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</si>
  <si>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</si>
  <si>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</si>
  <si>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</si>
  <si>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</si>
  <si>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</si>
  <si>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</si>
  <si>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</si>
  <si>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</si>
  <si>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</si>
  <si>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</si>
  <si>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</si>
  <si>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</si>
  <si>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</si>
  <si>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</si>
  <si>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</si>
  <si>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</si>
  <si>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</si>
  <si>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</si>
  <si>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</si>
  <si>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</si>
  <si>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</si>
  <si>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</si>
  <si>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</si>
  <si>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</si>
  <si>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</si>
  <si>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</si>
  <si>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</si>
  <si>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</si>
  <si>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</si>
  <si>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</si>
  <si>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</si>
  <si>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</si>
  <si>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</si>
  <si>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</si>
  <si>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</si>
  <si>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</si>
  <si>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</si>
  <si>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</si>
  <si>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</si>
  <si>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</si>
  <si>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</si>
  <si>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</si>
  <si>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</si>
  <si>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</si>
  <si>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</si>
  <si>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</si>
  <si>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</si>
  <si>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</si>
  <si>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</si>
  <si>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</si>
  <si>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</si>
  <si>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</si>
  <si>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</si>
  <si>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</si>
  <si>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</si>
  <si>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</si>
  <si>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</si>
  <si>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</si>
  <si>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</si>
  <si>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</si>
  <si>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</si>
  <si>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</si>
  <si>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</si>
  <si>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</si>
  <si>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</si>
  <si>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</si>
  <si>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</si>
  <si>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</si>
  <si>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</si>
  <si>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</si>
  <si>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</si>
  <si>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</si>
  <si>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</si>
  <si>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</si>
  <si>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</si>
  <si>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</si>
  <si>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</si>
  <si>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</si>
  <si>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</si>
  <si>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</si>
  <si>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</si>
  <si>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</si>
  <si>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</si>
  <si>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</si>
  <si>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</si>
  <si>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</si>
  <si>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</si>
  <si>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</si>
  <si>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</si>
  <si>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</si>
  <si>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</si>
  <si>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</si>
  <si>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</si>
  <si>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</si>
  <si>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</si>
  <si>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</si>
  <si>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</si>
  <si>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</si>
  <si>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</si>
  <si>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</si>
  <si>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</si>
  <si>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</si>
  <si>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</si>
  <si>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</si>
  <si>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</si>
  <si>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</si>
  <si>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</si>
  <si>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</si>
  <si>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</si>
  <si>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</si>
  <si>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</si>
  <si>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</si>
  <si>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</si>
  <si>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</si>
  <si>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</si>
  <si>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</si>
  <si>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</si>
  <si>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</si>
  <si>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</si>
  <si>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</si>
  <si>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</si>
  <si>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</si>
  <si>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</si>
  <si>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</si>
  <si>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</si>
  <si>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</si>
  <si>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</si>
  <si>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</si>
  <si>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</si>
  <si>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</si>
  <si>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</si>
  <si>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</si>
  <si>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</si>
  <si>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</si>
  <si>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</si>
  <si>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</si>
  <si>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</si>
  <si>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</si>
  <si>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</si>
  <si>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</si>
  <si>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</si>
  <si>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</si>
  <si>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</si>
  <si>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</si>
  <si>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</si>
  <si>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</si>
  <si>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</si>
  <si>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</si>
  <si>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</si>
  <si>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</si>
  <si>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</si>
  <si>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</si>
  <si>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</si>
  <si>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</si>
  <si>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</si>
  <si>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</si>
  <si>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</si>
  <si>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</si>
  <si>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</si>
  <si>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</si>
  <si>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</si>
  <si>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</si>
  <si>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</si>
  <si>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</si>
  <si>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</si>
  <si>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</si>
  <si>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</si>
  <si>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</si>
  <si>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</si>
  <si>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</si>
  <si>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</si>
  <si>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</si>
  <si>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</si>
  <si>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</si>
  <si>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</si>
  <si>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</si>
  <si>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</si>
  <si>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</si>
  <si>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</si>
  <si>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</si>
  <si>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</si>
  <si>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</si>
  <si>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</si>
  <si>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</si>
  <si>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</si>
  <si>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</si>
  <si>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</si>
  <si>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</si>
  <si>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</si>
  <si>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</si>
  <si>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</si>
  <si>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</si>
  <si>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</si>
  <si>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</si>
  <si>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</si>
  <si>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</si>
  <si>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</si>
  <si>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</si>
  <si>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</si>
  <si>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</si>
  <si>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</si>
  <si>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</si>
  <si>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</si>
  <si>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</si>
  <si>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</si>
  <si>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</si>
  <si>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</si>
  <si>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</si>
  <si>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</si>
  <si>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</si>
  <si>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</si>
  <si>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</si>
  <si>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</si>
  <si>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</si>
  <si>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</si>
  <si>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</si>
  <si>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</si>
  <si>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</si>
  <si>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</si>
  <si>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</si>
  <si>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</si>
  <si>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</si>
  <si>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</si>
  <si>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</si>
  <si>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</si>
  <si>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</si>
  <si>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</si>
  <si>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</si>
  <si>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</si>
  <si>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</si>
  <si>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</si>
  <si>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</si>
  <si>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</si>
  <si>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</si>
  <si>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</si>
  <si>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</si>
  <si>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</si>
  <si>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</si>
  <si>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</si>
  <si>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</si>
  <si>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</si>
  <si>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</si>
  <si>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</si>
  <si>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</si>
  <si>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</si>
  <si>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</si>
  <si>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</si>
  <si>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</si>
  <si>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</si>
  <si>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</si>
  <si>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</si>
  <si>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</si>
  <si>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</si>
  <si>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</si>
  <si>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</si>
  <si>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</si>
  <si>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</si>
  <si>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</si>
  <si>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</si>
  <si>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</si>
  <si>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</si>
  <si>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</si>
  <si>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</si>
  <si>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</si>
  <si>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</si>
  <si>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</si>
  <si>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</si>
  <si>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</si>
  <si>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</si>
  <si>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</si>
  <si>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</si>
  <si>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</si>
  <si>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</si>
  <si>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</si>
  <si>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</si>
  <si>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</si>
  <si>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</si>
  <si>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</si>
  <si>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</si>
  <si>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</si>
  <si>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</si>
  <si>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</si>
  <si>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</si>
  <si>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</si>
  <si>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</si>
  <si>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</si>
  <si>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</si>
  <si>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</si>
  <si>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</si>
  <si>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</si>
  <si>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</si>
  <si>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</si>
  <si>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</si>
  <si>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</si>
  <si>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</si>
  <si>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</si>
  <si>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</si>
  <si>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</si>
  <si>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</si>
  <si>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</si>
  <si>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</si>
  <si>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</si>
  <si>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</si>
  <si>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</si>
  <si>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</si>
  <si>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</si>
  <si>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</si>
  <si>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</si>
  <si>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</si>
  <si>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</si>
  <si>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</si>
  <si>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</si>
  <si>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</si>
  <si>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</si>
  <si>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</si>
  <si>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</si>
  <si>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</si>
  <si>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</si>
  <si>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</si>
  <si>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</si>
  <si>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</si>
  <si>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</si>
  <si>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</si>
  <si>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</si>
  <si>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</si>
  <si>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</si>
  <si>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</si>
  <si>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</si>
  <si>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</si>
  <si>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</si>
  <si>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</si>
  <si>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</si>
  <si>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</si>
  <si>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</si>
  <si>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</si>
  <si>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</si>
  <si>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</si>
  <si>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</si>
  <si>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</si>
  <si>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</si>
  <si>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</si>
  <si>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</si>
  <si>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</si>
  <si>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</si>
  <si>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</si>
  <si>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</si>
  <si>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</si>
  <si>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</si>
  <si>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</si>
  <si>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</si>
  <si>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</si>
  <si>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</si>
  <si>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</si>
  <si>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</si>
  <si>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</si>
  <si>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</si>
  <si>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</si>
  <si>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</si>
  <si>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</si>
  <si>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</si>
  <si>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</si>
  <si>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</si>
  <si>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</si>
  <si>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</si>
  <si>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</si>
  <si>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</si>
  <si>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</si>
  <si>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</si>
  <si>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</si>
  <si>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</si>
  <si>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</si>
  <si>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</si>
  <si>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</si>
  <si>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</si>
  <si>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</si>
  <si>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</si>
  <si>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</si>
  <si>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</si>
  <si>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</si>
  <si>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</si>
  <si>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</si>
  <si>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</si>
  <si>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</si>
  <si>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</si>
  <si>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</si>
  <si>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</si>
  <si>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</si>
  <si>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</si>
  <si>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</si>
  <si>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</si>
  <si>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</si>
  <si>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</si>
  <si>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</si>
  <si>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</si>
  <si>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</si>
  <si>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</si>
  <si>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</si>
  <si>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</si>
  <si>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</si>
  <si>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</si>
  <si>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</si>
  <si>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</si>
  <si>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</si>
  <si>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</si>
  <si>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</si>
  <si>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</si>
  <si>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</si>
  <si>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</si>
  <si>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</si>
  <si>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</si>
  <si>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</si>
  <si>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</si>
  <si>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</si>
  <si>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</si>
  <si>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</si>
  <si>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</si>
  <si>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</si>
  <si>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</si>
  <si>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</si>
  <si>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</si>
  <si>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</si>
  <si>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</si>
  <si>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</si>
  <si>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</si>
  <si>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</si>
  <si>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</si>
  <si>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</si>
  <si>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</si>
  <si>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</si>
  <si>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</si>
  <si>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</si>
  <si>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</si>
  <si>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</si>
  <si>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</si>
  <si>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</si>
  <si>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</si>
  <si>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</si>
  <si>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</si>
  <si>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</si>
  <si>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</si>
  <si>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</si>
  <si>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</si>
  <si>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</si>
  <si>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</si>
  <si>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</si>
  <si>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</si>
  <si>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</si>
  <si>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</si>
  <si>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</si>
  <si>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</si>
  <si>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</si>
  <si>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</si>
  <si>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</si>
  <si>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</si>
  <si>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</si>
  <si>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</si>
  <si>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</si>
  <si>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</si>
  <si>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</si>
  <si>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</si>
  <si>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</si>
  <si>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</si>
  <si>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</si>
  <si>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</si>
  <si>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</si>
  <si>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</si>
  <si>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</si>
  <si>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</si>
  <si>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</si>
  <si>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</si>
  <si>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</si>
  <si>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</si>
  <si>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</si>
  <si>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</si>
  <si>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</si>
  <si>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</si>
  <si>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</si>
  <si>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</si>
  <si>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</si>
  <si>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</si>
  <si>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</si>
  <si>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</si>
  <si>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</si>
  <si>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</si>
  <si>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</si>
  <si>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</si>
  <si>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</si>
  <si>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</si>
  <si>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</si>
  <si>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</si>
  <si>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</si>
  <si>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</si>
  <si>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</si>
  <si>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</si>
  <si>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</si>
  <si>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</si>
  <si>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</si>
  <si>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</si>
  <si>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</si>
  <si>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</si>
  <si>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</si>
  <si>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</si>
  <si>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</si>
  <si>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</si>
  <si>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</si>
  <si>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</si>
  <si>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</si>
  <si>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</si>
  <si>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</si>
  <si>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</si>
  <si>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</si>
  <si>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</si>
  <si>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</si>
  <si>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</si>
  <si>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</si>
  <si>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</si>
  <si>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</si>
  <si>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</si>
  <si>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</si>
  <si>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</si>
  <si>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</si>
  <si>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</si>
  <si>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</si>
  <si>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</si>
  <si>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</si>
  <si>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</si>
  <si>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</si>
  <si>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</si>
  <si>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</si>
  <si>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</si>
  <si>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</si>
  <si>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</si>
  <si>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</si>
  <si>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</si>
  <si>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</si>
  <si>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</si>
  <si>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</si>
  <si>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</si>
  <si>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</si>
  <si>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</si>
  <si>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</si>
  <si>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</si>
  <si>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</si>
  <si>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</si>
  <si>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</si>
  <si>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</si>
  <si>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</si>
  <si>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</si>
  <si>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</si>
  <si>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</si>
  <si>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</si>
  <si>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</si>
  <si>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</si>
  <si>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</si>
  <si>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</si>
  <si>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</si>
  <si>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</si>
  <si>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</si>
  <si>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</si>
  <si>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</si>
  <si>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</si>
  <si>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</si>
  <si>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</si>
  <si>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</si>
  <si>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</si>
  <si>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</si>
  <si>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</si>
  <si>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</si>
  <si>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</si>
  <si>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</si>
  <si>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</si>
  <si>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</si>
  <si>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</si>
  <si>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</si>
  <si>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</si>
  <si>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</si>
  <si>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</si>
  <si>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</si>
  <si>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</si>
  <si>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</si>
  <si>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</si>
  <si>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</si>
  <si>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</si>
  <si>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</si>
  <si>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</si>
  <si>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</si>
  <si>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</si>
  <si>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</si>
  <si>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</si>
  <si>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</si>
  <si>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</si>
  <si>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</si>
  <si>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</si>
  <si>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</si>
  <si>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</si>
  <si>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</si>
  <si>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</si>
  <si>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</si>
  <si>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</si>
  <si>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</si>
  <si>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</si>
  <si>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</si>
  <si>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</si>
  <si>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</si>
  <si>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</si>
  <si>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</si>
  <si>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</si>
  <si>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</si>
  <si>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</si>
  <si>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</si>
  <si>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</si>
  <si>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</si>
  <si>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</si>
  <si>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</si>
  <si>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</si>
  <si>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</si>
  <si>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</si>
  <si>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</si>
  <si>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</si>
  <si>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</si>
  <si>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</si>
  <si>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</si>
  <si>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</si>
  <si>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</si>
  <si>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</si>
  <si>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</si>
  <si>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</si>
  <si>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</si>
  <si>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</si>
  <si>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</si>
  <si>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</si>
  <si>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</si>
  <si>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</si>
  <si>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</si>
  <si>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</si>
  <si>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</si>
  <si>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</si>
  <si>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</si>
  <si>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</si>
  <si>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</si>
  <si>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</si>
  <si>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</si>
  <si>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</si>
  <si>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</si>
  <si>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</si>
  <si>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</si>
  <si>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</si>
  <si>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</si>
  <si>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</si>
  <si>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</si>
  <si>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</si>
  <si>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</si>
  <si>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</si>
  <si>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</si>
  <si>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</si>
  <si>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</si>
  <si>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</si>
  <si>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</si>
  <si>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</si>
  <si>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</si>
  <si>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</si>
  <si>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</si>
  <si>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</si>
  <si>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</si>
  <si>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</si>
  <si>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</si>
  <si>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</si>
  <si>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</si>
  <si>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</si>
  <si>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</si>
  <si>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</si>
  <si>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</si>
  <si>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</si>
  <si>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</si>
  <si>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</si>
  <si>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</si>
  <si>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</si>
  <si>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</si>
  <si>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</si>
  <si>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</si>
  <si>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</si>
  <si>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</si>
  <si>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</si>
  <si>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</si>
  <si>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</si>
  <si>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</si>
  <si>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</si>
  <si>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</si>
  <si>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</si>
  <si>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</si>
  <si>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</si>
  <si>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</si>
  <si>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</si>
  <si>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</si>
  <si>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</si>
  <si>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</si>
  <si>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</si>
  <si>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</si>
  <si>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</si>
  <si>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</si>
  <si>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</si>
  <si>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</si>
  <si>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</si>
  <si>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</si>
  <si>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</si>
  <si>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</si>
  <si>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</si>
  <si>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</si>
  <si>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</si>
  <si>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</si>
  <si>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</si>
  <si>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</si>
  <si>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</si>
  <si>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</si>
  <si>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</si>
  <si>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</si>
  <si>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</si>
  <si>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</si>
  <si>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</si>
  <si>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</si>
  <si>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</si>
  <si>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</si>
  <si>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</si>
  <si>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</si>
  <si>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</si>
  <si>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</si>
  <si>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</si>
  <si>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</si>
  <si>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</si>
  <si>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</si>
  <si>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</si>
  <si>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</si>
  <si>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</si>
  <si>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</si>
  <si>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</si>
  <si>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</si>
  <si>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</si>
  <si>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</si>
  <si>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</si>
  <si>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</si>
  <si>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</si>
  <si>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</si>
  <si>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</si>
  <si>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</si>
  <si>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</si>
  <si>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</si>
  <si>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</si>
  <si>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</si>
  <si>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</si>
  <si>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</si>
  <si>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</si>
  <si>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</si>
  <si>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</si>
  <si>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</si>
  <si>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</si>
  <si>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</si>
  <si>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</si>
  <si>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</si>
  <si>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</si>
  <si>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</si>
  <si>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</si>
  <si>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</si>
  <si>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</si>
  <si>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</si>
  <si>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</si>
  <si>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</si>
  <si>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</si>
  <si>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</si>
  <si>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</si>
  <si>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</si>
  <si>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</si>
  <si>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</si>
  <si>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</si>
  <si>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</si>
  <si>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</si>
  <si>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</si>
  <si>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</si>
  <si>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</si>
  <si>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</si>
  <si>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</si>
  <si>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</si>
  <si>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</si>
  <si>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</si>
  <si>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</si>
  <si>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</si>
  <si>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</si>
  <si>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</si>
  <si>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</si>
  <si>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</si>
  <si>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</si>
  <si>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</si>
  <si>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</si>
  <si>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</si>
  <si>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</si>
  <si>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</si>
  <si>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</si>
  <si>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</si>
  <si>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</si>
  <si>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</si>
  <si>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</si>
  <si>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</si>
  <si>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</si>
  <si>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</si>
  <si>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</si>
  <si>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</si>
  <si>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</si>
  <si>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</si>
  <si>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</si>
  <si>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</si>
  <si>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</si>
  <si>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</si>
  <si>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</si>
  <si>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</si>
  <si>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</si>
  <si>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</si>
  <si>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</si>
  <si>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</si>
  <si>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</si>
  <si>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</si>
  <si>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</si>
  <si>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</si>
  <si>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</si>
  <si>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</si>
  <si>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</si>
  <si>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</si>
  <si>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</si>
  <si>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</si>
  <si>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</si>
  <si>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</si>
  <si>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</si>
  <si>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</si>
  <si>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</si>
  <si>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</si>
  <si>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</si>
  <si>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</si>
  <si>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</si>
  <si>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</si>
  <si>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</si>
  <si>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</si>
  <si>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</si>
  <si>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</si>
  <si>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</si>
  <si>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</si>
  <si>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</si>
  <si>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</si>
  <si>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</si>
  <si>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</si>
  <si>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</si>
  <si>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</si>
  <si>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</si>
  <si>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</si>
  <si>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</si>
  <si>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</si>
  <si>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</si>
  <si>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</si>
  <si>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</si>
  <si>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</si>
  <si>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</si>
  <si>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</si>
  <si>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</si>
  <si>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</si>
  <si>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</si>
  <si>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</si>
  <si>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</si>
  <si>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</si>
  <si>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</si>
  <si>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</si>
  <si>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</si>
  <si>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</si>
  <si>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</si>
  <si>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</si>
  <si>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</si>
  <si>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</si>
  <si>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</si>
  <si>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</si>
  <si>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</si>
  <si>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</si>
  <si>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</si>
  <si>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</si>
  <si>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</si>
  <si>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</si>
  <si>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</si>
  <si>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</si>
  <si>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</si>
  <si>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</si>
  <si>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</si>
  <si>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</si>
  <si>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</si>
  <si>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</si>
  <si>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</si>
  <si>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</si>
  <si>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</si>
  <si>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</si>
  <si>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</si>
  <si>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</si>
  <si>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</si>
  <si>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</si>
  <si>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</si>
  <si>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</si>
  <si>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</si>
  <si>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</si>
  <si>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</si>
  <si>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</si>
  <si>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</si>
  <si>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</si>
  <si>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</si>
  <si>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</si>
  <si>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</si>
  <si>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</si>
  <si>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</si>
  <si>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</si>
  <si>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</si>
  <si>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</si>
  <si>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</si>
  <si>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</si>
  <si>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</si>
  <si>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</si>
  <si>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</si>
  <si>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</si>
  <si>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</si>
  <si>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</si>
  <si>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</si>
  <si>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</si>
  <si>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</si>
  <si>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</si>
  <si>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</si>
  <si>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</si>
  <si>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</si>
  <si>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</si>
  <si>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</si>
  <si>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</si>
  <si>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</si>
  <si>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</si>
  <si>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</si>
  <si>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</si>
  <si>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</si>
  <si>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</si>
  <si>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</si>
  <si>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</si>
  <si>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</si>
  <si>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</si>
  <si>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</si>
  <si>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</si>
  <si>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</si>
  <si>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</si>
  <si>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</si>
  <si>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</si>
  <si>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</si>
  <si>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</si>
  <si>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</si>
  <si>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</si>
  <si>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</si>
  <si>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</si>
  <si>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</si>
  <si>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</si>
  <si>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</si>
  <si>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</si>
  <si>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</si>
  <si>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</si>
  <si>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</si>
  <si>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</si>
  <si>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</si>
  <si>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</si>
  <si>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</si>
  <si>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</si>
  <si>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</si>
  <si>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</si>
  <si>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</si>
  <si>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</si>
  <si>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</si>
  <si>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</si>
  <si>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</si>
  <si>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</si>
  <si>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</si>
  <si>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</si>
  <si>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</si>
  <si>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</si>
  <si>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</si>
  <si>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</si>
  <si>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</si>
  <si>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</si>
  <si>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</si>
  <si>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</si>
  <si>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</si>
  <si>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</si>
  <si>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</si>
  <si>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</si>
  <si>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</si>
  <si>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</si>
  <si>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</si>
  <si>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</si>
  <si>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</si>
  <si>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</si>
  <si>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</si>
  <si>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</si>
  <si>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</si>
  <si>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</si>
  <si>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</si>
  <si>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</si>
  <si>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</si>
  <si>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</si>
  <si>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</si>
  <si>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</si>
  <si>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</si>
  <si>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</si>
  <si>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</si>
  <si>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</si>
  <si>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</si>
  <si>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</si>
  <si>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</si>
  <si>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</si>
  <si>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</si>
  <si>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</si>
  <si>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</si>
  <si>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</si>
  <si>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</si>
  <si>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</si>
  <si>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</si>
  <si>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</si>
  <si>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</si>
  <si>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</si>
  <si>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</si>
  <si>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</si>
  <si>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</si>
  <si>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</si>
  <si>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</si>
  <si>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</si>
  <si>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</si>
  <si>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</si>
  <si>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</si>
  <si>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</si>
  <si>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</si>
  <si>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</si>
  <si>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</si>
  <si>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</si>
  <si>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</si>
  <si>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</si>
  <si>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</si>
  <si>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</si>
  <si>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</si>
  <si>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</si>
  <si>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</si>
  <si>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</si>
  <si>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</si>
  <si>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</si>
  <si>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</si>
  <si>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</si>
  <si>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</si>
  <si>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</si>
  <si>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</si>
  <si>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</si>
  <si>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</si>
  <si>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</si>
  <si>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</si>
  <si>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</si>
  <si>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</si>
  <si>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</si>
  <si>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</si>
  <si>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</si>
  <si>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</si>
  <si>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</si>
  <si>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</si>
  <si>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</si>
  <si>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</si>
  <si>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</si>
  <si>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</si>
  <si>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</si>
  <si>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</si>
  <si>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</si>
  <si>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</si>
  <si>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</si>
  <si>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</si>
  <si>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</si>
  <si>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</si>
  <si>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</si>
  <si>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</si>
  <si>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</si>
  <si>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</si>
  <si>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</si>
  <si>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</si>
  <si>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</si>
  <si>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</si>
  <si>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</si>
  <si>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</si>
  <si>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</si>
  <si>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</si>
  <si>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</si>
  <si>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</si>
  <si>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</si>
  <si>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</si>
  <si>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</si>
  <si>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</si>
  <si>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</si>
  <si>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</si>
  <si>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</si>
  <si>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</si>
  <si>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</si>
  <si>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</si>
  <si>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</si>
  <si>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</si>
  <si>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</si>
  <si>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</si>
  <si>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</si>
  <si>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</si>
  <si>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</si>
  <si>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</si>
  <si>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</si>
  <si>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</si>
  <si>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</si>
  <si>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</si>
  <si>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</si>
  <si>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</si>
  <si>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</si>
  <si>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</si>
  <si>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</si>
  <si>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</si>
  <si>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</si>
  <si>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</si>
  <si>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</si>
  <si>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</si>
  <si>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</si>
  <si>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</si>
  <si>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</si>
  <si>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</si>
  <si>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</si>
  <si>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</si>
  <si>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</si>
  <si>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</si>
  <si>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</si>
  <si>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</si>
  <si>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</si>
  <si>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</si>
  <si>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</si>
  <si>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</si>
  <si>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</si>
  <si>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</si>
  <si>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</si>
  <si>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</si>
  <si>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</si>
  <si>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</si>
  <si>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</si>
  <si>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</si>
  <si>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</si>
  <si>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</si>
  <si>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</si>
  <si>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</si>
  <si>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</si>
  <si>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</si>
  <si>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</si>
  <si>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</si>
  <si>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</si>
  <si>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</si>
  <si>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</si>
  <si>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</si>
  <si>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</si>
  <si>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</si>
  <si>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</si>
  <si>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</si>
  <si>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</si>
  <si>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</si>
  <si>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</si>
  <si>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</si>
  <si>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</si>
  <si>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</si>
  <si>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</si>
  <si>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</si>
  <si>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</si>
  <si>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</si>
  <si>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</si>
  <si>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</si>
  <si>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</si>
  <si>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</si>
  <si>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</si>
  <si>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</si>
  <si>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</si>
  <si>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</si>
  <si>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</si>
  <si>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</si>
  <si>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</si>
  <si>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</si>
  <si>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</si>
  <si>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</si>
  <si>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</si>
  <si>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</si>
  <si>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</si>
  <si>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</si>
  <si>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</si>
  <si>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</si>
  <si>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</si>
  <si>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</si>
  <si>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</si>
  <si>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</si>
  <si>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</si>
  <si>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</si>
  <si>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</si>
  <si>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</si>
  <si>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</si>
  <si>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</si>
  <si>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</si>
  <si>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</si>
  <si>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</si>
  <si>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</si>
  <si>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</si>
  <si>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</si>
  <si>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</si>
  <si>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</si>
  <si>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</si>
  <si>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</si>
  <si>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</si>
  <si>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</si>
  <si>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</si>
  <si>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</si>
  <si>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</si>
  <si>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</si>
  <si>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</si>
  <si>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</si>
  <si>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</si>
  <si>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</si>
  <si>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</si>
  <si>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</si>
  <si>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</si>
  <si>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</si>
  <si>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</si>
  <si>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</si>
  <si>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</si>
  <si>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</si>
  <si>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</si>
  <si>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</si>
  <si>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</si>
  <si>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</si>
  <si>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</si>
  <si>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</si>
  <si>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</si>
  <si>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</si>
  <si>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</si>
  <si>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</si>
  <si>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</si>
  <si>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</si>
  <si>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</si>
  <si>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</si>
  <si>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</si>
  <si>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</si>
  <si>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</si>
  <si>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</si>
  <si>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</si>
  <si>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</si>
  <si>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</si>
  <si>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</si>
  <si>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</si>
  <si>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</si>
  <si>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</si>
  <si>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</si>
  <si>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</si>
  <si>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</si>
  <si>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</si>
  <si>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</si>
  <si>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</si>
  <si>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</si>
  <si>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</si>
  <si>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</si>
  <si>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</si>
  <si>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</si>
  <si>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</si>
  <si>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</si>
  <si>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</si>
  <si>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</si>
  <si>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</si>
  <si>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</si>
  <si>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</si>
  <si>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</si>
  <si>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</si>
  <si>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</si>
  <si>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</si>
  <si>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</si>
  <si>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</si>
  <si>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</si>
  <si>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</si>
  <si>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</si>
  <si>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</si>
  <si>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</si>
  <si>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</si>
  <si>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</si>
  <si>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</si>
  <si>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</si>
  <si>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</si>
  <si>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</si>
  <si>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</si>
  <si>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</si>
  <si>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</si>
  <si>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</si>
  <si>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</si>
  <si>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</si>
  <si>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</si>
  <si>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</si>
  <si>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</si>
  <si>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</si>
  <si>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</si>
  <si>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</si>
  <si>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</si>
  <si>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</si>
  <si>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</si>
  <si>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</si>
  <si>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</si>
  <si>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</si>
  <si>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</si>
  <si>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</si>
  <si>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</si>
  <si>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</si>
  <si>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</si>
  <si>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</si>
  <si>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</si>
  <si>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</si>
  <si>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</si>
  <si>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</si>
  <si>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</si>
  <si>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</si>
  <si>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</si>
  <si>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</si>
  <si>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</si>
  <si>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</si>
  <si>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</si>
  <si>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</si>
  <si>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</si>
  <si>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</si>
  <si>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</si>
  <si>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</si>
  <si>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</si>
  <si>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</si>
  <si>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</si>
  <si>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</si>
  <si>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</si>
  <si>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</si>
  <si>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</si>
  <si>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</si>
  <si>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</si>
  <si>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</si>
  <si>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</si>
  <si>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</si>
  <si>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</si>
  <si>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</si>
  <si>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</si>
  <si>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</si>
  <si>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</si>
  <si>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</si>
  <si>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</si>
  <si>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</si>
  <si>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</si>
  <si>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</si>
  <si>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</si>
  <si>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</si>
  <si>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</si>
  <si>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</si>
  <si>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</si>
  <si>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</si>
  <si>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</si>
  <si>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</si>
  <si>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</si>
  <si>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</si>
  <si>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</si>
  <si>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</si>
  <si>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</si>
  <si>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</si>
  <si>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</si>
  <si>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</si>
  <si>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</si>
  <si>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</si>
  <si>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</si>
  <si>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</si>
  <si>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</si>
  <si>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</si>
  <si>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</si>
  <si>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</si>
  <si>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</si>
  <si>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</si>
  <si>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</si>
  <si>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</si>
  <si>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</si>
  <si>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</si>
  <si>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</si>
  <si>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</si>
  <si>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</si>
  <si>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</si>
  <si>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</si>
  <si>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</si>
  <si>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</si>
  <si>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</si>
  <si>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</si>
  <si>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</si>
  <si>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</si>
  <si>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</si>
  <si>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</si>
  <si>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</si>
  <si>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</si>
  <si>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</si>
  <si>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</si>
  <si>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</si>
  <si>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</si>
  <si>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</si>
  <si>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</si>
  <si>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</si>
  <si>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</si>
  <si>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</si>
  <si>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</si>
  <si>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</si>
  <si>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</si>
  <si>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</si>
  <si>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</si>
  <si>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</si>
  <si>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</si>
  <si>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</si>
  <si>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</si>
  <si>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</si>
  <si>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</si>
  <si>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</si>
  <si>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</si>
  <si>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</si>
  <si>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</si>
  <si>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</si>
  <si>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</si>
  <si>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</si>
  <si>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</si>
  <si>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</si>
  <si>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</si>
  <si>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</si>
  <si>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</si>
  <si>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</si>
  <si>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</si>
  <si>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</si>
  <si>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</si>
  <si>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</si>
  <si>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</si>
  <si>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</si>
  <si>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</si>
  <si>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</si>
  <si>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</si>
  <si>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</si>
  <si>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</si>
  <si>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</si>
  <si>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</si>
  <si>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</si>
  <si>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</si>
  <si>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</si>
  <si>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</si>
  <si>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</si>
  <si>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</si>
  <si>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</si>
  <si>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</si>
  <si>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</si>
  <si>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</si>
  <si>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</si>
  <si>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</si>
  <si>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</si>
  <si>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</si>
  <si>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</si>
  <si>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</si>
  <si>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</si>
  <si>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</si>
  <si>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</si>
  <si>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</si>
  <si>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</si>
  <si>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</si>
  <si>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</si>
  <si>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</si>
  <si>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</si>
  <si>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</si>
  <si>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</si>
  <si>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</si>
  <si>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</si>
  <si>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</si>
  <si>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</si>
  <si>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</si>
  <si>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</si>
  <si>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</si>
  <si>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</si>
  <si>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</si>
  <si>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</si>
  <si>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</si>
  <si>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</si>
  <si>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</si>
  <si>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</si>
  <si>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</si>
  <si>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</si>
  <si>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</si>
  <si>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</si>
  <si>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</si>
  <si>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</si>
  <si>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</si>
  <si>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</si>
  <si>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</si>
  <si>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</si>
  <si>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</si>
  <si>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</si>
  <si>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</si>
  <si>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</si>
  <si>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</si>
  <si>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</si>
  <si>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</si>
  <si>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</si>
  <si>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</si>
  <si>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</si>
  <si>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</si>
  <si>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</si>
  <si>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</si>
  <si>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</si>
  <si>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</si>
  <si>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</si>
  <si>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</si>
  <si>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</si>
  <si>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</si>
  <si>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</si>
  <si>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</si>
  <si>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</si>
  <si>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</si>
  <si>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</si>
  <si>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</si>
  <si>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</si>
  <si>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</si>
  <si>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</si>
  <si>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</si>
  <si>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</si>
  <si>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</si>
  <si>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</si>
  <si>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</si>
  <si>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</si>
  <si>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</si>
  <si>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</si>
  <si>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</si>
  <si>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</si>
  <si>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</si>
  <si>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</si>
  <si>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</si>
  <si>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</si>
  <si>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</si>
  <si>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</si>
  <si>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</si>
  <si>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</si>
  <si>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</si>
  <si>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</si>
  <si>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</si>
  <si>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</si>
  <si>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</si>
  <si>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</si>
  <si>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</si>
  <si>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</si>
  <si>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</si>
  <si>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</si>
  <si>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</si>
  <si>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</si>
  <si>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</si>
  <si>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</si>
  <si>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</si>
  <si>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</si>
  <si>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</si>
  <si>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</si>
  <si>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</si>
  <si>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</si>
  <si>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</si>
  <si>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</si>
  <si>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</si>
  <si>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</si>
  <si>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</si>
  <si>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</si>
  <si>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</si>
  <si>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</si>
  <si>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</si>
  <si>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</si>
  <si>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</si>
  <si>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</si>
  <si>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</si>
  <si>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</si>
  <si>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</si>
  <si>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</si>
  <si>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</si>
  <si>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</si>
  <si>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</si>
  <si>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</si>
  <si>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</si>
  <si>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</si>
  <si>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</si>
  <si>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</si>
  <si>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</si>
  <si>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</si>
  <si>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</si>
  <si>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</si>
  <si>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</si>
  <si>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</si>
  <si>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</si>
  <si>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</si>
  <si>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</si>
  <si>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</si>
  <si>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</si>
  <si>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</si>
  <si>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</si>
  <si>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</si>
  <si>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</si>
  <si>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</si>
  <si>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</si>
  <si>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</si>
  <si>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</si>
  <si>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</si>
  <si>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</si>
  <si>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</si>
  <si>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</si>
  <si>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</si>
  <si>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</si>
  <si>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</si>
  <si>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</si>
  <si>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</si>
  <si>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</si>
  <si>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</si>
  <si>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</si>
  <si>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</si>
  <si>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</si>
  <si>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</si>
  <si>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</si>
  <si>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</si>
  <si>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</si>
  <si>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</si>
  <si>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</si>
  <si>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</si>
  <si>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</si>
  <si>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</si>
  <si>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</si>
  <si>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</si>
  <si>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</si>
  <si>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</si>
  <si>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</si>
  <si>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</si>
  <si>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</si>
  <si>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</si>
  <si>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</si>
  <si>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</si>
  <si>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</si>
  <si>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</si>
  <si>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</si>
  <si>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</si>
  <si>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</si>
  <si>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</si>
  <si>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</si>
  <si>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</si>
  <si>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</si>
  <si>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</si>
  <si>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</si>
  <si>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</si>
  <si>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</si>
  <si>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</si>
  <si>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</si>
  <si>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</si>
  <si>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</si>
  <si>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</si>
  <si>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</si>
  <si>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</si>
  <si>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</si>
  <si>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</si>
  <si>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</si>
  <si>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</si>
  <si>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</si>
  <si>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</si>
  <si>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</si>
  <si>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</si>
  <si>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</si>
  <si>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</si>
  <si>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</si>
  <si>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</si>
  <si>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</si>
  <si>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</si>
  <si>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</si>
  <si>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</si>
  <si>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</si>
  <si>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</si>
  <si>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</si>
  <si>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</si>
  <si>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</si>
  <si>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</si>
  <si>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</si>
  <si>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</si>
  <si>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</si>
  <si>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</si>
  <si>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</si>
  <si>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</si>
  <si>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</si>
  <si>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</si>
  <si>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</si>
  <si>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</si>
  <si>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</si>
  <si>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</si>
  <si>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</si>
  <si>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</si>
  <si>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</si>
  <si>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</si>
  <si>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</si>
  <si>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</si>
  <si>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</si>
  <si>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</si>
  <si>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</si>
  <si>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</si>
  <si>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</si>
  <si>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</si>
  <si>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</si>
  <si>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</si>
  <si>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</si>
  <si>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</si>
  <si>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</si>
  <si>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</si>
  <si>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</si>
  <si>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</si>
  <si>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</si>
  <si>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</si>
  <si>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</si>
  <si>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</si>
  <si>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</si>
  <si>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</si>
  <si>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</si>
  <si>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</si>
  <si>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</si>
  <si>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</si>
  <si>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</si>
  <si>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</si>
  <si>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</si>
  <si>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</si>
  <si>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</si>
  <si>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</si>
  <si>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</si>
  <si>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</si>
  <si>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</si>
  <si>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</si>
  <si>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</si>
  <si>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</si>
  <si>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</si>
  <si>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</si>
  <si>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</si>
  <si>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</si>
  <si>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</si>
  <si>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</si>
  <si>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</si>
  <si>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</si>
  <si>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</si>
  <si>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</si>
  <si>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</si>
  <si>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</si>
  <si>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</si>
  <si>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</si>
  <si>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</si>
  <si>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</si>
  <si>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</si>
  <si>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</si>
  <si>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</si>
  <si>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</si>
  <si>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</si>
  <si>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</si>
  <si>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</si>
  <si>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</si>
  <si>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</si>
  <si>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</si>
  <si>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</si>
  <si>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</si>
  <si>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</si>
  <si>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</si>
  <si>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</si>
  <si>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</si>
  <si>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</si>
  <si>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</si>
  <si>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</si>
  <si>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</si>
  <si>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</si>
  <si>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</si>
  <si>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</si>
  <si>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</si>
  <si>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</si>
  <si>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</si>
  <si>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</si>
  <si>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</si>
  <si>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</si>
  <si>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</si>
  <si>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</si>
  <si>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</si>
  <si>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</si>
  <si>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</si>
  <si>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</si>
  <si>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</si>
  <si>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</si>
  <si>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</si>
  <si>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</si>
  <si>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</si>
  <si>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</si>
  <si>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</si>
  <si>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</si>
  <si>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</si>
  <si>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</si>
  <si>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</si>
  <si>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</si>
  <si>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</si>
  <si>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</si>
  <si>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</si>
  <si>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</si>
  <si>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</si>
  <si>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</si>
  <si>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</si>
  <si>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</si>
  <si>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</si>
  <si>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</si>
  <si>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</si>
  <si>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</si>
  <si>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</si>
  <si>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</si>
  <si>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</si>
  <si>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</si>
  <si>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</si>
  <si>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</si>
  <si>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</si>
  <si>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</si>
  <si>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</si>
  <si>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</si>
  <si>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</si>
  <si>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</si>
  <si>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</si>
  <si>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</si>
  <si>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</si>
  <si>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</si>
  <si>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</si>
  <si>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</si>
  <si>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</si>
  <si>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</si>
  <si>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</si>
  <si>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</si>
  <si>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</si>
  <si>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</si>
  <si>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</si>
  <si>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</si>
  <si>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</si>
  <si>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</si>
  <si>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</si>
  <si>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</si>
  <si>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</si>
  <si>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</si>
  <si>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</si>
  <si>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</si>
  <si>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</si>
  <si>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</si>
  <si>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</si>
  <si>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</si>
  <si>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</si>
  <si>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</si>
  <si>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</si>
  <si>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</si>
  <si>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</si>
  <si>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</si>
  <si>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</si>
  <si>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</si>
  <si>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</si>
  <si>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</si>
  <si>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</si>
  <si>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</si>
  <si>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</si>
  <si>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</si>
  <si>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</si>
  <si>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</si>
  <si>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</si>
  <si>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</si>
  <si>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</si>
  <si>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</si>
  <si>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</si>
  <si>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</si>
  <si>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</si>
  <si>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</si>
  <si>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</si>
  <si>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</si>
  <si>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</si>
  <si>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</si>
  <si>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</si>
  <si>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</si>
  <si>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</si>
  <si>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</si>
  <si>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</si>
  <si>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</si>
  <si>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</si>
  <si>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</si>
  <si>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</si>
  <si>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</si>
  <si>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</si>
  <si>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</si>
  <si>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</si>
  <si>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</si>
  <si>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</si>
  <si>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</si>
  <si>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</si>
  <si>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</si>
  <si>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</si>
  <si>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</si>
  <si>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</si>
  <si>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</si>
  <si>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</si>
  <si>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</si>
  <si>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</si>
  <si>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</si>
  <si>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</si>
  <si>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</si>
  <si>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</si>
  <si>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</si>
  <si>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</si>
  <si>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</si>
  <si>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</si>
  <si>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</si>
  <si>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</si>
  <si>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</si>
  <si>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</si>
  <si>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</si>
  <si>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</si>
  <si>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</si>
  <si>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</si>
  <si>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</si>
  <si>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</si>
  <si>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</si>
  <si>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</si>
  <si>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</si>
  <si>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</si>
  <si>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</si>
  <si>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</si>
  <si>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</si>
  <si>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</si>
  <si>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</si>
  <si>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</si>
  <si>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</si>
  <si>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</si>
  <si>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</si>
  <si>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</si>
  <si>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</si>
  <si>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</si>
  <si>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</si>
  <si>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</si>
  <si>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</si>
  <si>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</si>
  <si>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</si>
  <si>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</si>
  <si>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</si>
  <si>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</si>
  <si>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</si>
  <si>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</si>
  <si>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</si>
  <si>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</si>
  <si>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</si>
  <si>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</si>
  <si>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</si>
  <si>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</si>
  <si>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</si>
  <si>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</si>
  <si>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</si>
  <si>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</si>
  <si>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</si>
  <si>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</si>
  <si>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</si>
  <si>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</si>
  <si>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</si>
  <si>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</si>
  <si>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</si>
  <si>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</si>
  <si>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</si>
  <si>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</si>
  <si>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</si>
  <si>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</si>
  <si>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</si>
  <si>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</si>
  <si>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</si>
  <si>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</si>
  <si>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</si>
  <si>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</si>
  <si>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</si>
  <si>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</si>
  <si>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</si>
  <si>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</si>
  <si>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</si>
  <si>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</si>
  <si>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</si>
  <si>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</si>
  <si>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</si>
  <si>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</si>
  <si>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</si>
  <si>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</si>
  <si>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</si>
  <si>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</si>
  <si>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</si>
  <si>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</si>
  <si>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</si>
  <si>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</si>
  <si>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</si>
  <si>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</si>
  <si>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</si>
  <si>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</si>
  <si>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</si>
  <si>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</si>
  <si>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</si>
  <si>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</si>
  <si>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</si>
  <si>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</si>
  <si>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</si>
  <si>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</si>
  <si>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</si>
  <si>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</si>
  <si>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</si>
  <si>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</si>
  <si>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</si>
  <si>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</si>
  <si>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</si>
  <si>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</si>
  <si>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</si>
  <si>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</si>
  <si>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</si>
  <si>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</si>
  <si>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</si>
  <si>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</si>
  <si>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</si>
  <si>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</si>
  <si>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</si>
  <si>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</si>
  <si>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</si>
  <si>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</si>
  <si>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</si>
  <si>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</si>
  <si>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</si>
  <si>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</si>
  <si>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</si>
  <si>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</si>
  <si>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</si>
  <si>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</si>
  <si>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</si>
  <si>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</si>
  <si>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</si>
  <si>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</si>
  <si>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</si>
  <si>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</si>
  <si>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</si>
  <si>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</si>
  <si>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</si>
  <si>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</si>
  <si>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</si>
  <si>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</si>
  <si>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</si>
  <si>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</si>
  <si>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</si>
  <si>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</si>
  <si>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</si>
  <si>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</si>
  <si>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</si>
  <si>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</si>
  <si>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</si>
  <si>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</si>
  <si>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</si>
  <si>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</si>
  <si>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</si>
  <si>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</si>
  <si>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</si>
  <si>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</si>
  <si>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</si>
  <si>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</si>
  <si>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</si>
  <si>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</si>
  <si>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</si>
  <si>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</si>
  <si>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</si>
  <si>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</si>
  <si>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</si>
  <si>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</si>
  <si>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</si>
  <si>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</si>
  <si>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</si>
  <si>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</si>
  <si>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</si>
  <si>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</si>
  <si>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</si>
  <si>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</si>
  <si>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</si>
  <si>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</si>
  <si>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</si>
  <si>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</si>
  <si>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</si>
  <si>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</si>
  <si>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</si>
  <si>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</si>
  <si>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</si>
  <si>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</si>
  <si>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</si>
  <si>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</si>
  <si>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</si>
  <si>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</si>
  <si>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</si>
  <si>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</si>
  <si>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</si>
  <si>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</si>
  <si>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</si>
  <si>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</si>
  <si>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</si>
  <si>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</si>
  <si>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</si>
  <si>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</si>
  <si>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</si>
  <si>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</si>
  <si>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</si>
  <si>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</si>
  <si>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</si>
  <si>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</si>
  <si>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</si>
  <si>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</si>
  <si>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</si>
  <si>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</si>
  <si>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</si>
  <si>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</si>
  <si>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</si>
  <si>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</si>
  <si>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</si>
  <si>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</si>
  <si>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</si>
  <si>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</si>
  <si>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</si>
  <si>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</si>
  <si>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</si>
  <si>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</si>
  <si>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</si>
  <si>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</si>
  <si>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</si>
  <si>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</si>
  <si>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</si>
  <si>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</si>
  <si>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</si>
  <si>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</si>
  <si>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</si>
  <si>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</si>
  <si>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</si>
  <si>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</si>
  <si>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</si>
  <si>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</si>
  <si>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</si>
  <si>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</si>
  <si>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</si>
  <si>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</si>
  <si>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</si>
  <si>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</si>
  <si>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</si>
  <si>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</si>
  <si>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</si>
  <si>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</si>
  <si>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</si>
  <si>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</si>
  <si>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</si>
  <si>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</si>
  <si>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</si>
  <si>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</si>
  <si>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</si>
  <si>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</si>
  <si>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</si>
  <si>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</si>
  <si>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</si>
  <si>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</si>
  <si>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</si>
  <si>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</si>
  <si>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</si>
  <si>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</si>
  <si>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</si>
  <si>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</si>
  <si>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</si>
  <si>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</si>
  <si>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</si>
  <si>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</si>
  <si>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</si>
  <si>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</si>
  <si>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</si>
  <si>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</si>
  <si>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</si>
  <si>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</si>
  <si>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</si>
  <si>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</si>
  <si>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</si>
  <si>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</si>
  <si>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</si>
  <si>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</si>
  <si>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</si>
  <si>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</si>
  <si>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</si>
  <si>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</si>
  <si>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</si>
  <si>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</si>
  <si>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</si>
  <si>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</si>
  <si>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</si>
  <si>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</si>
  <si>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</si>
  <si>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</si>
  <si>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</si>
  <si>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</si>
  <si>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</si>
  <si>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</si>
  <si>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</si>
  <si>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</si>
  <si>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</si>
  <si>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</si>
  <si>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</si>
  <si>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</si>
  <si>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</si>
  <si>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</si>
  <si>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</si>
  <si>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</si>
  <si>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</si>
  <si>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</si>
  <si>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</si>
  <si>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</si>
  <si>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</si>
  <si>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</si>
  <si>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</si>
  <si>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</si>
  <si>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</si>
  <si>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</si>
  <si>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</si>
  <si>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</si>
  <si>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</si>
  <si>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</si>
  <si>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</si>
  <si>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</si>
  <si>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</si>
  <si>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</si>
  <si>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</si>
  <si>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</si>
  <si>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</si>
  <si>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</si>
  <si>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</si>
  <si>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</si>
  <si>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</si>
  <si>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</si>
  <si>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</si>
  <si>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</si>
  <si>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</si>
  <si>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</si>
  <si>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</si>
  <si>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</si>
  <si>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</si>
  <si>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</si>
  <si>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</si>
  <si>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</si>
  <si>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</si>
  <si>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</si>
  <si>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</si>
  <si>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</si>
  <si>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</si>
  <si>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</si>
  <si>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</si>
  <si>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</si>
  <si>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</si>
  <si>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</si>
  <si>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</si>
  <si>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</si>
  <si>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</si>
  <si>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</si>
  <si>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</si>
  <si>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</si>
  <si>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</si>
  <si>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</si>
  <si>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</si>
  <si>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</si>
  <si>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</si>
  <si>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</si>
  <si>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</si>
  <si>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</si>
  <si>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</si>
  <si>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</si>
  <si>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</si>
  <si>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</si>
  <si>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</si>
  <si>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</si>
  <si>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</si>
  <si>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</si>
  <si>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</si>
  <si>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</si>
  <si>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</si>
  <si>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</si>
  <si>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</si>
  <si>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</si>
  <si>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</si>
  <si>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</si>
  <si>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</si>
  <si>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</si>
  <si>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</si>
  <si>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</si>
  <si>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</si>
  <si>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</si>
  <si>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</si>
  <si>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</si>
  <si>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</si>
  <si>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</si>
  <si>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</si>
  <si>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</si>
  <si>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</si>
  <si>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</si>
  <si>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</si>
  <si>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</si>
  <si>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</si>
  <si>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</si>
  <si>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</si>
  <si>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</si>
  <si>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</si>
  <si>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</si>
  <si>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</si>
  <si>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</si>
  <si>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</si>
  <si>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</si>
  <si>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</si>
  <si>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</si>
  <si>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</si>
  <si>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</si>
  <si>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</si>
  <si>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</si>
  <si>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</si>
  <si>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</si>
  <si>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</si>
  <si>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</si>
  <si>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</si>
  <si>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</si>
  <si>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</si>
  <si>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</si>
  <si>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</si>
  <si>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</si>
  <si>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</si>
  <si>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</si>
  <si>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</si>
  <si>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</si>
  <si>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</si>
  <si>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</si>
  <si>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</si>
  <si>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</si>
  <si>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</si>
  <si>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</si>
  <si>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</si>
  <si>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</si>
  <si>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</si>
  <si>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</si>
  <si>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</si>
  <si>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</si>
  <si>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</si>
  <si>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</si>
  <si>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</si>
  <si>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</si>
  <si>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</si>
  <si>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</si>
  <si>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</si>
  <si>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</si>
  <si>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</si>
  <si>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</si>
  <si>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</si>
  <si>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</si>
  <si>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</si>
  <si>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</si>
  <si>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</si>
  <si>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</si>
  <si>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</si>
  <si>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</si>
  <si>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</si>
  <si>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</si>
  <si>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</si>
  <si>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</si>
  <si>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</si>
  <si>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</si>
  <si>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</si>
  <si>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</si>
  <si>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</si>
  <si>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</si>
  <si>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</si>
  <si>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</si>
  <si>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</si>
  <si>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</si>
  <si>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</si>
  <si>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</si>
  <si>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</si>
  <si>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</si>
  <si>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</si>
  <si>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</si>
  <si>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</si>
  <si>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</si>
  <si>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</si>
  <si>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</si>
  <si>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</si>
  <si>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</si>
  <si>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</si>
  <si>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</si>
  <si>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</si>
  <si>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</si>
  <si>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</si>
  <si>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</si>
  <si>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</si>
  <si>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</si>
  <si>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</si>
  <si>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</si>
  <si>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</si>
  <si>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</si>
  <si>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</si>
  <si>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</si>
  <si>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</si>
  <si>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</si>
  <si>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</si>
  <si>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</si>
  <si>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</si>
  <si>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</si>
  <si>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</si>
  <si>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</si>
  <si>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</si>
  <si>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</si>
  <si>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</si>
  <si>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</si>
  <si>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</si>
  <si>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</si>
  <si>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</si>
  <si>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</si>
  <si>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</si>
  <si>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</si>
  <si>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</si>
  <si>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</si>
  <si>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</si>
  <si>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</si>
  <si>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</si>
  <si>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</si>
  <si>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</si>
  <si>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</si>
  <si>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</si>
  <si>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</si>
  <si>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</si>
  <si>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</si>
  <si>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</si>
  <si>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</si>
  <si>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</si>
  <si>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</si>
  <si>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</si>
  <si>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</si>
  <si>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</si>
  <si>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</si>
  <si>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</si>
  <si>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</si>
  <si>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</si>
  <si>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</si>
  <si>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</si>
  <si>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</si>
  <si>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</si>
  <si>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</si>
  <si>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</si>
  <si>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</si>
  <si>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</si>
  <si>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</si>
  <si>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</si>
  <si>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</si>
  <si>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</si>
  <si>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</si>
  <si>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</si>
  <si>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</si>
  <si>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</si>
  <si>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</si>
  <si>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</si>
  <si>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</si>
  <si>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</si>
  <si>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</si>
  <si>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</si>
  <si>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</si>
  <si>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</si>
  <si>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</si>
  <si>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</si>
  <si>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</si>
  <si>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</si>
  <si>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</si>
  <si>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</si>
  <si>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</si>
  <si>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</si>
  <si>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</si>
  <si>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</si>
  <si>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</si>
  <si>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</si>
  <si>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</si>
  <si>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</si>
  <si>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</si>
  <si>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</si>
  <si>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</si>
  <si>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</si>
  <si>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</si>
  <si>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</si>
  <si>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</si>
  <si>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</si>
  <si>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</si>
  <si>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</si>
  <si>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</si>
  <si>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</si>
  <si>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</si>
  <si>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</si>
  <si>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</si>
  <si>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</si>
  <si>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</si>
  <si>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</si>
  <si>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</si>
  <si>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</si>
  <si>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</si>
  <si>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</si>
  <si>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</si>
  <si>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</si>
  <si>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</si>
  <si>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</si>
  <si>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</si>
  <si>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</si>
  <si>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</si>
  <si>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</si>
  <si>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</si>
  <si>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</si>
  <si>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</si>
  <si>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</si>
  <si>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</si>
  <si>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</si>
  <si>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</si>
  <si>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</si>
  <si>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</si>
  <si>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</si>
  <si>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</si>
  <si>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</si>
  <si>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</si>
  <si>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</si>
  <si>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</si>
  <si>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</si>
  <si>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</si>
  <si>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</si>
  <si>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</si>
  <si>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</si>
  <si>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</si>
  <si>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</si>
  <si>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</si>
  <si>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</si>
  <si>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</si>
  <si>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</si>
  <si>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</si>
  <si>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</si>
  <si>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</si>
  <si>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</si>
  <si>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</si>
  <si>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</si>
  <si>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</si>
  <si>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</si>
  <si>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</si>
  <si>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</si>
  <si>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</si>
  <si>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</si>
  <si>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</si>
  <si>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</si>
  <si>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</si>
  <si>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</si>
  <si>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</si>
  <si>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</si>
  <si>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</si>
  <si>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</si>
  <si>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</si>
  <si>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</si>
  <si>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</si>
  <si>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</si>
  <si>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</si>
  <si>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</si>
  <si>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</si>
  <si>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</si>
  <si>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</si>
  <si>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</si>
  <si>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</si>
  <si>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</si>
  <si>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</si>
  <si>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</si>
  <si>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</si>
  <si>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</si>
  <si>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</si>
  <si>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</si>
  <si>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</si>
  <si>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</si>
  <si>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</si>
  <si>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</si>
  <si>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</si>
  <si>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</si>
  <si>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</si>
  <si>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</si>
  <si>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</si>
  <si>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</si>
  <si>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</si>
  <si>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</si>
  <si>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</si>
  <si>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</si>
  <si>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</si>
  <si>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</si>
  <si>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</si>
  <si>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</si>
  <si>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</si>
  <si>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</si>
  <si>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</si>
  <si>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</si>
  <si>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</si>
  <si>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</si>
  <si>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</si>
  <si>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</si>
  <si>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</si>
  <si>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</si>
  <si>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</si>
  <si>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</si>
  <si>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</si>
  <si>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</si>
  <si>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</si>
  <si>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</si>
  <si>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</si>
  <si>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</si>
  <si>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</si>
  <si>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</si>
  <si>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</si>
  <si>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</si>
  <si>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</si>
  <si>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</si>
  <si>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</si>
  <si>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</si>
  <si>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</si>
  <si>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</si>
  <si>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</si>
  <si>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</si>
  <si>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</si>
  <si>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</si>
  <si>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</si>
  <si>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</si>
  <si>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</si>
  <si>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</si>
  <si>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</si>
  <si>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</si>
  <si>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</si>
  <si>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</si>
  <si>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</si>
  <si>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</si>
  <si>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</si>
  <si>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</si>
  <si>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</si>
  <si>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</si>
  <si>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</si>
  <si>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</si>
  <si>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</si>
  <si>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</si>
  <si>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</si>
  <si>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</si>
  <si>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</si>
  <si>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</si>
  <si>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</si>
  <si>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</si>
  <si>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</si>
  <si>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</si>
  <si>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</si>
  <si>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</si>
  <si>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</si>
  <si>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</si>
  <si>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</si>
  <si>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</si>
  <si>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</si>
  <si>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</si>
  <si>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</si>
  <si>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</si>
  <si>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</si>
  <si>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</si>
  <si>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</si>
  <si>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</si>
  <si>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</si>
  <si>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</si>
  <si>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</si>
  <si>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</si>
  <si>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</si>
  <si>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</si>
  <si>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</si>
  <si>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</si>
  <si>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</si>
  <si>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</si>
  <si>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</si>
  <si>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</si>
  <si>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</si>
  <si>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</si>
  <si>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</si>
  <si>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</si>
  <si>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</si>
  <si>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</si>
  <si>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</si>
  <si>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</si>
  <si>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</si>
  <si>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</si>
  <si>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</si>
  <si>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</si>
  <si>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</si>
  <si>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</si>
  <si>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</si>
  <si>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</si>
  <si>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</si>
  <si>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</si>
  <si>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</si>
  <si>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</si>
  <si>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</si>
  <si>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</si>
  <si>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</si>
  <si>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</si>
  <si>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</si>
  <si>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</si>
  <si>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</si>
  <si>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</si>
  <si>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</si>
  <si>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</si>
  <si>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</si>
  <si>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</si>
  <si>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</si>
  <si>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</si>
  <si>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</si>
  <si>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</si>
  <si>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</si>
  <si>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</si>
  <si>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</si>
  <si>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</si>
  <si>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</si>
  <si>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</si>
  <si>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</si>
  <si>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</si>
  <si>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</si>
  <si>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</si>
  <si>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</si>
  <si>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</si>
  <si>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</si>
  <si>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</si>
  <si>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</si>
  <si>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</si>
  <si>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</si>
  <si>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</si>
  <si>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</si>
  <si>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</si>
  <si>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</si>
  <si>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</si>
  <si>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</si>
  <si>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</si>
  <si>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</si>
  <si>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</si>
  <si>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</si>
  <si>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</si>
  <si>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</si>
  <si>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</si>
  <si>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</si>
  <si>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</si>
  <si>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</si>
  <si>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</si>
  <si>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</si>
  <si>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</si>
  <si>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</si>
  <si>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</si>
  <si>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</si>
  <si>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</si>
  <si>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</si>
  <si>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</si>
  <si>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</si>
  <si>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</si>
  <si>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</si>
  <si>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</si>
  <si>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</si>
  <si>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</si>
  <si>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</si>
  <si>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</si>
  <si>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</si>
  <si>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</si>
  <si>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</si>
  <si>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</si>
  <si>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</si>
  <si>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</si>
  <si>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</si>
  <si>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</si>
  <si>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</si>
  <si>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</si>
  <si>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</si>
  <si>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</si>
  <si>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</si>
  <si>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</si>
  <si>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</si>
  <si>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</si>
  <si>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</si>
  <si>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</si>
  <si>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</si>
  <si>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</si>
  <si>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</si>
  <si>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</si>
  <si>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</si>
  <si>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</si>
  <si>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</si>
  <si>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</si>
  <si>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</si>
  <si>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</si>
  <si>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</si>
  <si>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</si>
  <si>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</si>
  <si>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</si>
  <si>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</si>
  <si>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</si>
  <si>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</si>
  <si>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</si>
  <si>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</si>
  <si>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</si>
  <si>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</si>
  <si>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</si>
  <si>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</si>
  <si>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</si>
  <si>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</si>
  <si>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</si>
  <si>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</si>
  <si>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</si>
  <si>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</si>
  <si>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</si>
  <si>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</si>
  <si>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</si>
  <si>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</si>
  <si>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</si>
  <si>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</si>
  <si>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</si>
  <si>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</si>
  <si>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</si>
  <si>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</si>
  <si>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</si>
  <si>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</si>
  <si>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</si>
  <si>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</si>
  <si>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</si>
  <si>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</si>
  <si>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</si>
  <si>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</si>
  <si>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</si>
  <si>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</si>
  <si>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</si>
  <si>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</si>
  <si>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</si>
  <si>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</si>
  <si>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</si>
  <si>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</si>
  <si>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</si>
  <si>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</si>
  <si>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</si>
  <si>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</si>
  <si>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</si>
  <si>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</si>
  <si>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</si>
  <si>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</si>
  <si>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</si>
  <si>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</si>
  <si>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</si>
  <si>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</si>
  <si>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</si>
  <si>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</si>
  <si>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</si>
  <si>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</si>
  <si>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</si>
  <si>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</si>
  <si>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</si>
  <si>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</si>
  <si>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</si>
  <si>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</si>
  <si>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</si>
  <si>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</si>
  <si>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</si>
  <si>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</si>
  <si>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</si>
  <si>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</si>
  <si>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</si>
  <si>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</si>
  <si>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</si>
  <si>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</si>
  <si>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</si>
  <si>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</si>
  <si>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</si>
  <si>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</si>
  <si>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</si>
  <si>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</si>
  <si>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</si>
  <si>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</si>
  <si>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</si>
  <si>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</si>
  <si>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</si>
  <si>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</si>
  <si>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</si>
  <si>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</si>
  <si>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</si>
  <si>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</si>
  <si>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</si>
  <si>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</si>
  <si>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</si>
  <si>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</si>
  <si>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</si>
  <si>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</si>
  <si>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</si>
  <si>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</si>
  <si>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</si>
  <si>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</si>
  <si>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</si>
  <si>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</si>
  <si>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</si>
  <si>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</si>
  <si>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</si>
  <si>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</si>
  <si>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</si>
  <si>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</si>
  <si>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</si>
  <si>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</si>
  <si>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</si>
  <si>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</si>
  <si>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</si>
  <si>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</si>
  <si>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</si>
  <si>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</si>
  <si>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</si>
  <si>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</si>
  <si>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</si>
  <si>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</si>
  <si>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</si>
  <si>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</si>
  <si>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</si>
  <si>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</si>
  <si>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</si>
  <si>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</si>
  <si>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</si>
  <si>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</si>
  <si>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</si>
  <si>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</si>
  <si>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</si>
  <si>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</si>
  <si>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</si>
  <si>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</si>
  <si>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</si>
  <si>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</si>
  <si>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</si>
  <si>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</si>
  <si>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</si>
  <si>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</si>
  <si>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</si>
  <si>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</si>
  <si>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</si>
  <si>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</si>
  <si>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</si>
  <si>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</si>
  <si>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</si>
  <si>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</si>
  <si>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</si>
  <si>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</si>
  <si>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</si>
  <si>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</si>
  <si>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</si>
  <si>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</si>
  <si>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</si>
  <si>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</si>
  <si>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</si>
  <si>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</si>
  <si>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</si>
  <si>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</si>
  <si>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</si>
  <si>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</si>
  <si>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</si>
  <si>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</si>
  <si>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</si>
  <si>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</si>
  <si>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</si>
  <si>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</si>
  <si>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</si>
  <si>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</si>
  <si>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</si>
  <si>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</si>
  <si>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</si>
  <si>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</si>
  <si>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</si>
  <si>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</si>
  <si>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</si>
  <si>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</si>
  <si>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</si>
  <si>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</si>
  <si>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</si>
  <si>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</si>
  <si>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</si>
  <si>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</si>
  <si>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</si>
  <si>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</si>
  <si>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</si>
  <si>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</si>
  <si>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</si>
  <si>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</si>
  <si>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</si>
  <si>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</si>
  <si>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</si>
  <si>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</si>
  <si>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</si>
  <si>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</si>
  <si>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</si>
  <si>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</si>
  <si>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</si>
  <si>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</si>
  <si>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</si>
  <si>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</si>
  <si>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</si>
  <si>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</si>
  <si>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</si>
  <si>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</si>
  <si>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</si>
  <si>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</si>
  <si>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</si>
  <si>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</si>
  <si>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</si>
  <si>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</si>
  <si>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</si>
  <si>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</si>
  <si>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</si>
  <si>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</si>
  <si>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</si>
  <si>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</si>
  <si>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</si>
  <si>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</si>
  <si>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</si>
  <si>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</si>
  <si>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</si>
  <si>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</si>
  <si>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</si>
  <si>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</si>
  <si>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</si>
  <si>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</si>
  <si>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</si>
  <si>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</si>
  <si>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</si>
  <si>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</si>
  <si>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</si>
  <si>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</si>
  <si>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</si>
  <si>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</si>
  <si>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</si>
  <si>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</si>
  <si>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</si>
  <si>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</si>
  <si>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</si>
  <si>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</si>
  <si>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</si>
  <si>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</si>
  <si>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</si>
  <si>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</si>
  <si>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</si>
  <si>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</si>
  <si>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</si>
  <si>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</si>
  <si>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</si>
  <si>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</si>
  <si>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</si>
  <si>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</si>
  <si>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</si>
  <si>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</si>
  <si>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</si>
  <si>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</si>
  <si>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</si>
  <si>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</si>
  <si>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</si>
  <si>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</si>
  <si>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</si>
  <si>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</si>
  <si>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</si>
  <si>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</si>
  <si>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</si>
  <si>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</si>
  <si>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</si>
  <si>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</si>
  <si>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</si>
  <si>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</si>
  <si>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</si>
  <si>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</si>
  <si>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</si>
  <si>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</si>
  <si>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</si>
  <si>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</si>
  <si>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</si>
  <si>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</si>
  <si>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</si>
  <si>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</si>
  <si>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</si>
  <si>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</si>
  <si>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</si>
  <si>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</si>
  <si>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</si>
  <si>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</si>
  <si>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</si>
  <si>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</si>
  <si>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</si>
  <si>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</si>
  <si>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</si>
  <si>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</si>
  <si>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</si>
  <si>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</si>
  <si>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</si>
  <si>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</si>
  <si>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</si>
  <si>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</si>
  <si>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</si>
  <si>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</si>
  <si>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</si>
  <si>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</si>
  <si>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</si>
  <si>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</si>
  <si>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</si>
  <si>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</si>
  <si>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</si>
  <si>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</si>
  <si>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</si>
  <si>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</si>
  <si>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</si>
  <si>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</si>
  <si>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</si>
  <si>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</si>
  <si>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</si>
  <si>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</si>
  <si>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</si>
  <si>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</si>
  <si>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</si>
  <si>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</si>
  <si>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</si>
  <si>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</si>
  <si>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</si>
  <si>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</si>
  <si>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</si>
  <si>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</si>
  <si>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</si>
  <si>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</si>
  <si>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</si>
  <si>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</si>
  <si>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</si>
  <si>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</si>
  <si>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</si>
  <si>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</si>
  <si>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</si>
  <si>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</si>
  <si>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</si>
  <si>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</si>
  <si>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</si>
  <si>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</si>
  <si>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</si>
  <si>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</si>
  <si>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</si>
  <si>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</si>
  <si>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</si>
  <si>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</si>
  <si>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</si>
  <si>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</si>
  <si>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</si>
  <si>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</si>
  <si>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</si>
  <si>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</si>
  <si>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</si>
  <si>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</si>
  <si>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</si>
  <si>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</si>
  <si>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</si>
  <si>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</si>
  <si>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</si>
  <si>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</si>
  <si>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</si>
  <si>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</si>
  <si>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</si>
  <si>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</si>
  <si>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</si>
  <si>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</si>
  <si>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</si>
  <si>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</si>
  <si>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</si>
  <si>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</si>
  <si>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</si>
  <si>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</si>
  <si>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</si>
  <si>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</si>
  <si>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</si>
  <si>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</si>
  <si>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</si>
  <si>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</si>
  <si>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</si>
  <si>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</si>
  <si>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</si>
  <si>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</si>
  <si>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</si>
  <si>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</si>
  <si>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</si>
  <si>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</si>
  <si>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</si>
  <si>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</si>
  <si>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</si>
  <si>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</si>
  <si>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</si>
  <si>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</si>
  <si>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</si>
  <si>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</si>
  <si>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</si>
  <si>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</si>
  <si>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</si>
  <si>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</si>
  <si>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</si>
  <si>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</si>
  <si>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</si>
  <si>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</si>
  <si>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</si>
  <si>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</si>
  <si>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</si>
  <si>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</si>
  <si>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</si>
  <si>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</si>
  <si>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</si>
  <si>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</si>
  <si>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</si>
  <si>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</si>
  <si>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</si>
  <si>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</si>
  <si>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</si>
  <si>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</si>
  <si>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</si>
  <si>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</si>
  <si>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</si>
  <si>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</si>
  <si>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</si>
  <si>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</si>
  <si>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</si>
  <si>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</si>
  <si>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</si>
  <si>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</si>
  <si>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</si>
  <si>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</si>
  <si>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</si>
  <si>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</si>
  <si>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</si>
  <si>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</si>
  <si>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</si>
  <si>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</si>
  <si>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</si>
  <si>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</si>
  <si>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</si>
  <si>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</si>
  <si>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</si>
  <si>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</si>
  <si>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</si>
  <si>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</si>
  <si>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</si>
  <si>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</si>
  <si>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</si>
  <si>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</si>
  <si>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</si>
  <si>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</si>
  <si>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</si>
  <si>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</si>
  <si>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</si>
  <si>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</si>
  <si>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</si>
  <si>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</si>
  <si>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</si>
  <si>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</si>
  <si>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</si>
  <si>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</si>
  <si>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</si>
  <si>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</si>
  <si>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</si>
  <si>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</si>
  <si>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</si>
  <si>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</si>
  <si>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</si>
  <si>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</si>
  <si>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</si>
  <si>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</si>
  <si>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</si>
  <si>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</si>
  <si>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</si>
  <si>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</si>
  <si>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</si>
  <si>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</si>
  <si>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</si>
  <si>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</si>
  <si>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</si>
  <si>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</si>
  <si>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</si>
  <si>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</si>
  <si>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</si>
  <si>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</si>
  <si>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</si>
  <si>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</si>
  <si>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</si>
  <si>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</si>
  <si>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</si>
  <si>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</si>
  <si>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</si>
  <si>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</si>
  <si>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</si>
  <si>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</si>
  <si>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</si>
  <si>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</si>
  <si>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</si>
  <si>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</si>
  <si>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</si>
  <si>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</si>
  <si>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</si>
  <si>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</si>
  <si>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</si>
  <si>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</si>
  <si>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</si>
  <si>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</si>
  <si>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</si>
  <si>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</si>
  <si>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</si>
  <si>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</si>
  <si>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</si>
  <si>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</si>
  <si>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</si>
  <si>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</si>
  <si>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</si>
  <si>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</si>
  <si>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</si>
  <si>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</si>
  <si>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</si>
  <si>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</si>
  <si>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</si>
  <si>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</si>
  <si>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</si>
  <si>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</si>
  <si>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</si>
  <si>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</si>
  <si>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</si>
  <si>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</si>
  <si>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</si>
  <si>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</si>
  <si>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</si>
  <si>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</si>
  <si>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</si>
  <si>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</si>
  <si>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</si>
  <si>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</si>
  <si>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</si>
  <si>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</si>
  <si>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</si>
  <si>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</si>
  <si>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</si>
  <si>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</si>
  <si>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</si>
  <si>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</si>
  <si>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</si>
  <si>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</si>
  <si>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</si>
  <si>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</si>
  <si>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</si>
  <si>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</si>
  <si>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</si>
  <si>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</si>
  <si>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</si>
  <si>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</si>
  <si>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</si>
  <si>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</si>
  <si>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</si>
  <si>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</si>
  <si>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</si>
  <si>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</si>
  <si>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</si>
  <si>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</si>
  <si>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</si>
  <si>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</si>
  <si>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</si>
  <si>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</si>
  <si>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</si>
  <si>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</si>
  <si>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</si>
  <si>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</si>
  <si>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</si>
  <si>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</si>
  <si>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</si>
  <si>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</si>
  <si>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</si>
  <si>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</si>
  <si>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</si>
  <si>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</si>
  <si>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</si>
  <si>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</si>
  <si>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</si>
  <si>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</si>
  <si>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</si>
  <si>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</si>
  <si>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</si>
  <si>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</si>
  <si>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</si>
  <si>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</si>
  <si>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</si>
  <si>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</si>
  <si>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</si>
  <si>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</si>
  <si>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</si>
  <si>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</si>
  <si>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</si>
  <si>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</si>
  <si>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</si>
  <si>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</si>
  <si>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</si>
  <si>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</si>
  <si>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</si>
  <si>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</si>
  <si>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</si>
  <si>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</si>
  <si>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</si>
  <si>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</si>
  <si>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</si>
  <si>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</si>
  <si>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</si>
  <si>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</si>
  <si>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</si>
  <si>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</si>
  <si>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</si>
  <si>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</si>
  <si>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</si>
  <si>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</si>
  <si>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</si>
  <si>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</si>
  <si>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</si>
  <si>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</si>
  <si>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</si>
  <si>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</si>
  <si>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</si>
  <si>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</si>
  <si>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</si>
  <si>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</si>
  <si>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</si>
  <si>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</si>
  <si>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</si>
  <si>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</si>
  <si>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</si>
  <si>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</si>
  <si>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</si>
  <si>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</si>
  <si>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</si>
  <si>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</si>
  <si>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</si>
  <si>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</si>
  <si>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</si>
  <si>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</si>
  <si>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</si>
  <si>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</si>
  <si>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</si>
  <si>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</si>
  <si>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</si>
  <si>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</si>
  <si>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</si>
  <si>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</si>
  <si>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</si>
  <si>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</si>
  <si>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</si>
  <si>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</si>
  <si>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</si>
  <si>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</si>
  <si>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</si>
  <si>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</si>
  <si>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</si>
  <si>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</si>
  <si>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</si>
  <si>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</si>
  <si>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</si>
  <si>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</si>
  <si>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</si>
  <si>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</si>
  <si>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</si>
  <si>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</si>
  <si>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</si>
  <si>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</si>
  <si>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</si>
  <si>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</si>
  <si>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</si>
  <si>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</si>
  <si>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</si>
  <si>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</si>
  <si>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</si>
  <si>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</si>
  <si>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</si>
  <si>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</si>
  <si>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</si>
  <si>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</si>
  <si>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</si>
  <si>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</si>
  <si>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</si>
  <si>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</si>
  <si>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</si>
  <si>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</si>
  <si>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</si>
  <si>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</si>
  <si>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</si>
  <si>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</si>
  <si>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</si>
  <si>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</si>
  <si>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</si>
  <si>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</si>
  <si>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</si>
  <si>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</si>
  <si>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</si>
  <si>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</si>
  <si>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</si>
  <si>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</si>
  <si>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</si>
  <si>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</si>
  <si>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</si>
  <si>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</si>
  <si>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</si>
  <si>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</si>
  <si>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</si>
  <si>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</si>
  <si>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</si>
  <si>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</si>
  <si>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</si>
  <si>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</si>
  <si>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</si>
  <si>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</si>
  <si>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</si>
  <si>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</si>
  <si>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</si>
  <si>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</si>
  <si>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</si>
  <si>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</si>
  <si>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</si>
  <si>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</si>
  <si>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</si>
  <si>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</si>
  <si>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</si>
  <si>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</si>
  <si>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</si>
  <si>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</si>
  <si>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</si>
  <si>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</si>
  <si>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</si>
  <si>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</si>
  <si>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</si>
  <si>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</si>
  <si>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</si>
  <si>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</si>
  <si>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</si>
  <si>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</si>
  <si>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</si>
  <si>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</si>
  <si>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</si>
  <si>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</si>
  <si>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</si>
  <si>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</si>
  <si>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</si>
  <si>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</si>
  <si>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</si>
  <si>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</si>
  <si>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</si>
  <si>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</si>
  <si>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</si>
  <si>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</si>
  <si>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</si>
  <si>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</si>
  <si>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</si>
  <si>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</si>
  <si>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</si>
  <si>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</si>
  <si>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</si>
  <si>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</si>
  <si>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</si>
  <si>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</si>
  <si>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</si>
  <si>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</si>
  <si>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</si>
  <si>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</si>
  <si>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</si>
  <si>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</si>
  <si>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</si>
  <si>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</si>
  <si>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</si>
  <si>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</si>
  <si>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</si>
  <si>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</si>
  <si>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</si>
  <si>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</si>
  <si>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</si>
  <si>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</si>
  <si>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</si>
  <si>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</si>
  <si>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</si>
  <si>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</si>
  <si>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</si>
  <si>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</si>
  <si>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</si>
  <si>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</si>
  <si>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</si>
  <si>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</si>
  <si>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</si>
  <si>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</si>
  <si>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</si>
  <si>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</si>
  <si>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</si>
  <si>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</si>
  <si>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</si>
  <si>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</si>
  <si>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</si>
  <si>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</si>
  <si>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</si>
  <si>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</si>
  <si>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</si>
  <si>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</si>
  <si>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</si>
  <si>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</si>
  <si>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</si>
  <si>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</si>
  <si>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</si>
  <si>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</si>
  <si>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</si>
  <si>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</si>
  <si>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</si>
  <si>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</si>
  <si>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</si>
  <si>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</si>
  <si>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</si>
  <si>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</si>
  <si>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</si>
  <si>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</si>
  <si>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</si>
  <si>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</si>
  <si>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</si>
  <si>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</si>
  <si>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</si>
  <si>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</si>
  <si>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</si>
  <si>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</si>
  <si>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</si>
  <si>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</si>
  <si>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</si>
  <si>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</si>
  <si>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</si>
  <si>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</si>
  <si>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</si>
  <si>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</si>
  <si>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</si>
  <si>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</si>
  <si>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</si>
  <si>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</si>
  <si>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</si>
  <si>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</si>
  <si>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</si>
  <si>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</si>
  <si>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</si>
  <si>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</si>
  <si>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</si>
  <si>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</si>
  <si>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</si>
  <si>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</si>
  <si>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</si>
  <si>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</si>
  <si>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</si>
  <si>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</si>
  <si>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</si>
  <si>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</si>
  <si>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</si>
  <si>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</si>
  <si>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</si>
  <si>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</si>
  <si>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</si>
  <si>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</si>
  <si>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</si>
  <si>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</si>
  <si>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</si>
  <si>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</si>
  <si>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</si>
  <si>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</si>
  <si>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</si>
  <si>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</si>
  <si>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</si>
  <si>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</si>
  <si>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</si>
  <si>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</si>
  <si>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</si>
  <si>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</si>
  <si>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</si>
  <si>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</si>
  <si>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</si>
  <si>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</si>
  <si>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</si>
  <si>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</si>
  <si>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</si>
  <si>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</si>
  <si>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</si>
  <si>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</si>
  <si>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</si>
  <si>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</si>
  <si>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</si>
  <si>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</si>
  <si>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</si>
  <si>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</si>
  <si>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</si>
  <si>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</si>
  <si>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</si>
  <si>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</si>
  <si>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</si>
  <si>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</si>
  <si>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</si>
  <si>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</si>
  <si>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</si>
  <si>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</si>
  <si>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</si>
  <si>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</si>
  <si>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</si>
  <si>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</si>
  <si>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</si>
  <si>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</si>
  <si>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</si>
  <si>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</si>
  <si>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</si>
  <si>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</si>
  <si>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</si>
  <si>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</si>
  <si>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</si>
  <si>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</si>
  <si>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</si>
  <si>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</si>
  <si>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</si>
  <si>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</si>
  <si>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</si>
  <si>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</si>
  <si>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</si>
  <si>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</si>
  <si>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</si>
  <si>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</si>
  <si>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</si>
  <si>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</si>
  <si>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</si>
  <si>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</si>
  <si>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</si>
  <si>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</si>
  <si>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</si>
  <si>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</si>
  <si>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</si>
  <si>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</si>
  <si>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</si>
  <si>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</si>
  <si>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</si>
  <si>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</si>
  <si>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</si>
  <si>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</si>
  <si>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</si>
  <si>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</si>
  <si>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</si>
  <si>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</si>
  <si>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</si>
  <si>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</si>
  <si>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</si>
  <si>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</si>
  <si>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</si>
  <si>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</si>
  <si>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</si>
  <si>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</si>
  <si>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</si>
  <si>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</si>
  <si>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</si>
  <si>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</si>
  <si>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</si>
  <si>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</si>
  <si>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</si>
  <si>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</si>
  <si>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</si>
  <si>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</si>
  <si>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</si>
  <si>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</si>
  <si>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</si>
  <si>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</si>
  <si>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</si>
  <si>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</si>
  <si>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</si>
  <si>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</si>
  <si>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</si>
  <si>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</si>
  <si>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</si>
  <si>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</si>
  <si>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</si>
  <si>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</si>
  <si>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</si>
  <si>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</si>
  <si>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</si>
  <si>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</si>
  <si>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</si>
  <si>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</si>
  <si>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</si>
  <si>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</si>
  <si>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</si>
  <si>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</si>
  <si>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</si>
  <si>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</si>
  <si>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</si>
  <si>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</si>
  <si>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</si>
  <si>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</si>
  <si>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</si>
  <si>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</si>
  <si>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</si>
  <si>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</si>
  <si>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</si>
  <si>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</si>
  <si>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</si>
  <si>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</si>
  <si>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</si>
  <si>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</si>
  <si>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</si>
  <si>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</si>
  <si>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</si>
  <si>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</si>
  <si>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</si>
  <si>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</si>
  <si>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</si>
  <si>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</si>
  <si>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</si>
  <si>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</si>
  <si>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</si>
  <si>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</si>
  <si>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</si>
  <si>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</si>
  <si>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</si>
  <si>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</si>
  <si>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</si>
  <si>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</si>
  <si>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</si>
  <si>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</si>
  <si>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</si>
  <si>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</si>
  <si>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</si>
  <si>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</si>
  <si>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</si>
  <si>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</si>
  <si>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</si>
  <si>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</si>
  <si>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</si>
  <si>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</si>
  <si>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</si>
  <si>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</si>
  <si>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</si>
  <si>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</si>
  <si>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</si>
  <si>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</si>
  <si>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</si>
  <si>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</si>
  <si>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</si>
  <si>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</si>
  <si>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</si>
  <si>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</si>
  <si>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</si>
  <si>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</si>
  <si>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</si>
  <si>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</si>
  <si>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</si>
  <si>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</si>
  <si>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</si>
  <si>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</si>
  <si>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</si>
  <si>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</si>
  <si>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</si>
  <si>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</si>
  <si>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</si>
  <si>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</si>
  <si>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</si>
  <si>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</si>
  <si>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</si>
  <si>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</si>
  <si>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</si>
  <si>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</si>
  <si>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</si>
  <si>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</si>
  <si>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</si>
  <si>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</si>
  <si>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</si>
  <si>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</si>
  <si>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</si>
  <si>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</si>
  <si>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</si>
  <si>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</si>
  <si>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</si>
  <si>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</si>
  <si>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</si>
  <si>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</si>
  <si>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</si>
  <si>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</si>
  <si>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</si>
  <si>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</si>
  <si>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</si>
  <si>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</si>
  <si>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</si>
  <si>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</si>
  <si>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</si>
  <si>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</si>
  <si>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</si>
  <si>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</si>
  <si>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</si>
  <si>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</si>
  <si>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</si>
  <si>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</si>
  <si>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</si>
  <si>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</si>
  <si>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</si>
  <si>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</si>
  <si>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</si>
  <si>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</si>
  <si>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</si>
  <si>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</si>
  <si>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</si>
  <si>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</si>
  <si>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</si>
  <si>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</si>
  <si>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</si>
  <si>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</si>
  <si>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</si>
  <si>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</si>
  <si>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</si>
  <si>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</si>
  <si>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</si>
  <si>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</si>
  <si>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</si>
  <si>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</si>
  <si>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</si>
  <si>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</si>
  <si>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</si>
  <si>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</si>
  <si>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</si>
  <si>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</si>
  <si>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</si>
  <si>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</si>
  <si>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</si>
  <si>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</si>
  <si>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</si>
  <si>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</si>
  <si>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</si>
  <si>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</si>
  <si>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</si>
  <si>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</si>
  <si>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</si>
  <si>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</si>
  <si>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</si>
  <si>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</si>
  <si>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</si>
  <si>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</si>
  <si>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</si>
  <si>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</si>
  <si>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</si>
  <si>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</si>
  <si>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</si>
  <si>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</si>
  <si>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</si>
  <si>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</si>
  <si>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</si>
  <si>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</si>
  <si>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</si>
  <si>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</si>
  <si>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</si>
  <si>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</si>
  <si>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</si>
  <si>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</si>
  <si>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</si>
  <si>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</si>
  <si>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</si>
  <si>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</si>
  <si>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</si>
  <si>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</si>
  <si>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</si>
  <si>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</si>
  <si>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</si>
  <si>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</si>
  <si>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</si>
  <si>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</si>
  <si>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</si>
  <si>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</si>
  <si>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</si>
  <si>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</si>
  <si>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</si>
  <si>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</si>
  <si>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</si>
  <si>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</si>
  <si>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</si>
  <si>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</si>
  <si>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</si>
  <si>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</si>
  <si>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</si>
  <si>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</si>
  <si>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</si>
  <si>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</si>
  <si>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</si>
  <si>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</si>
  <si>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</si>
  <si>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</si>
  <si>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</si>
  <si>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</si>
  <si>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</si>
  <si>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</si>
  <si>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</si>
  <si>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</si>
  <si>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</si>
  <si>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</si>
  <si>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</si>
  <si>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</si>
  <si>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</si>
  <si>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</si>
  <si>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</si>
  <si>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</si>
  <si>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</si>
  <si>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</si>
  <si>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</si>
  <si>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</si>
  <si>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</si>
  <si>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</si>
  <si>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</si>
  <si>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</si>
  <si>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</si>
  <si>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</si>
  <si>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</si>
  <si>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</si>
  <si>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</si>
  <si>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</si>
  <si>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</si>
  <si>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</si>
  <si>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</si>
  <si>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</si>
  <si>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</si>
  <si>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</si>
  <si>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</si>
  <si>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</si>
  <si>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</si>
  <si>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</si>
  <si>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</si>
  <si>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</si>
  <si>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</si>
  <si>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</si>
  <si>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</si>
  <si>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</si>
  <si>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</si>
  <si>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</si>
  <si>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</si>
  <si>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</si>
  <si>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</si>
  <si>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</si>
  <si>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</si>
  <si>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</si>
  <si>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</si>
  <si>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</si>
  <si>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</si>
  <si>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</si>
  <si>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</si>
  <si>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</si>
  <si>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</si>
  <si>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</si>
  <si>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</si>
  <si>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</si>
  <si>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</si>
  <si>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</si>
  <si>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</si>
  <si>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</si>
  <si>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</si>
  <si>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</si>
  <si>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</si>
  <si>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</si>
  <si>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</si>
  <si>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</si>
  <si>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</si>
  <si>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</si>
  <si>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</si>
  <si>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</si>
  <si>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</si>
  <si>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</si>
  <si>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</si>
  <si>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</si>
  <si>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</si>
  <si>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</si>
  <si>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</si>
  <si>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</si>
  <si>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</si>
  <si>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</si>
  <si>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</si>
  <si>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</si>
  <si>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</si>
  <si>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</si>
  <si>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</si>
  <si>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</si>
  <si>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</si>
  <si>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</si>
  <si>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</si>
  <si>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</si>
  <si>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</si>
  <si>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</si>
  <si>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</si>
  <si>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</si>
  <si>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</si>
  <si>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</si>
  <si>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</si>
  <si>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</si>
  <si>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</si>
  <si>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</si>
  <si>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</si>
  <si>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</si>
  <si>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</si>
  <si>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</si>
  <si>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</si>
  <si>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</si>
  <si>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</si>
  <si>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</si>
  <si>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</si>
  <si>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</si>
  <si>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</si>
  <si>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</si>
  <si>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</si>
  <si>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</si>
  <si>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</si>
  <si>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</si>
  <si>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</si>
  <si>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</si>
  <si>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</si>
  <si>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</si>
  <si>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</si>
  <si>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</si>
  <si>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</si>
  <si>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</si>
  <si>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</si>
  <si>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</si>
  <si>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</si>
  <si>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</si>
  <si>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</si>
  <si>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</si>
  <si>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</si>
  <si>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</si>
  <si>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</si>
  <si>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</si>
  <si>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</si>
  <si>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</si>
  <si>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</si>
  <si>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</si>
  <si>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</si>
  <si>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</si>
  <si>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</si>
  <si>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</si>
  <si>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</si>
  <si>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</si>
  <si>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</si>
  <si>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</si>
  <si>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</si>
  <si>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</si>
  <si>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</si>
  <si>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</si>
  <si>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</si>
  <si>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</si>
  <si>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</si>
  <si>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</si>
  <si>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</si>
  <si>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</si>
  <si>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</si>
  <si>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</si>
  <si>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</si>
  <si>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</si>
  <si>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</si>
  <si>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</si>
  <si>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</si>
  <si>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</si>
  <si>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</si>
  <si>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</si>
  <si>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</si>
  <si>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</si>
  <si>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</si>
  <si>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</si>
  <si>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</si>
  <si>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</si>
  <si>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</si>
  <si>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</si>
  <si>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</si>
  <si>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</si>
  <si>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</si>
  <si>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</si>
  <si>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</si>
  <si>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</si>
  <si>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</si>
  <si>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</si>
  <si>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</si>
  <si>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</si>
  <si>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</si>
  <si>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</si>
  <si>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</si>
  <si>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</si>
  <si>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</si>
  <si>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</si>
  <si>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</si>
  <si>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</si>
  <si>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</si>
  <si>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</si>
  <si>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</si>
  <si>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</si>
  <si>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</si>
  <si>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</si>
  <si>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</si>
  <si>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</si>
  <si>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</si>
  <si>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</si>
  <si>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</si>
  <si>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</si>
  <si>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</si>
  <si>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</si>
  <si>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</si>
  <si>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</si>
  <si>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</si>
  <si>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</si>
  <si>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</si>
  <si>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</si>
  <si>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</si>
  <si>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</si>
  <si>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</si>
  <si>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</si>
  <si>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</si>
  <si>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</si>
  <si>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</si>
  <si>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</si>
  <si>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</si>
  <si>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</si>
  <si>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</si>
  <si>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</si>
  <si>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</si>
  <si>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</si>
  <si>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</si>
  <si>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</si>
  <si>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</si>
  <si>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</si>
  <si>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</si>
  <si>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</si>
  <si>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</si>
  <si>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</si>
  <si>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</si>
  <si>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</si>
  <si>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</si>
  <si>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</si>
  <si>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</si>
  <si>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</si>
  <si>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</si>
  <si>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</si>
  <si>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</si>
  <si>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</si>
  <si>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</si>
  <si>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</si>
  <si>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</si>
  <si>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</si>
  <si>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</si>
  <si>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</si>
  <si>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</si>
  <si>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</si>
  <si>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</si>
  <si>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</si>
  <si>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</si>
  <si>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</si>
  <si>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</si>
  <si>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</si>
  <si>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</si>
  <si>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</si>
  <si>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</si>
  <si>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</si>
  <si>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</si>
  <si>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</si>
  <si>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</si>
  <si>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</si>
  <si>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</si>
  <si>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</si>
  <si>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</si>
  <si>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</si>
  <si>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</si>
  <si>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</si>
  <si>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</si>
  <si>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</si>
  <si>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</si>
  <si>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</si>
  <si>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</si>
  <si>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</si>
  <si>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</si>
  <si>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</si>
  <si>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</si>
  <si>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</si>
  <si>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</si>
  <si>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</si>
  <si>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</si>
  <si>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</si>
  <si>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</si>
  <si>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</si>
  <si>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</si>
  <si>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</si>
  <si>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</si>
  <si>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</si>
  <si>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</si>
  <si>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</si>
  <si>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</si>
  <si>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</si>
  <si>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</si>
  <si>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</si>
  <si>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</si>
  <si>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</si>
  <si>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</si>
  <si>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</si>
  <si>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</si>
  <si>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</si>
  <si>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</si>
  <si>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</si>
  <si>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</si>
  <si>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</si>
  <si>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</si>
  <si>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</si>
  <si>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</si>
  <si>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</si>
  <si>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</si>
  <si>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</si>
  <si>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</si>
  <si>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</si>
  <si>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</si>
  <si>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</si>
  <si>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</si>
  <si>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</si>
  <si>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</si>
  <si>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</si>
  <si>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</si>
  <si>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</si>
  <si>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</si>
  <si>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</si>
  <si>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</si>
  <si>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</si>
  <si>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</si>
  <si>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</si>
  <si>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</si>
  <si>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</si>
  <si>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</si>
  <si>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</si>
  <si>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</si>
  <si>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</si>
  <si>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</si>
  <si>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</si>
  <si>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</si>
  <si>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</si>
  <si>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</si>
  <si>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</si>
  <si>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</si>
  <si>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</si>
  <si>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</si>
  <si>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</si>
  <si>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</si>
  <si>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</si>
  <si>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</si>
  <si>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</si>
  <si>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</si>
  <si>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</si>
  <si>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</si>
  <si>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</si>
  <si>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</si>
  <si>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</si>
  <si>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</si>
  <si>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</si>
  <si>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</si>
  <si>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</si>
  <si>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</si>
  <si>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</si>
  <si>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</si>
  <si>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</si>
  <si>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</si>
  <si>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</si>
  <si>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</si>
  <si>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</si>
  <si>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</si>
  <si>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</si>
  <si>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</si>
  <si>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</si>
  <si>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</si>
  <si>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</si>
  <si>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</si>
  <si>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</si>
  <si>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</si>
  <si>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</si>
  <si>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</si>
  <si>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</si>
  <si>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</si>
  <si>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</si>
  <si>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</si>
  <si>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</si>
  <si>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</si>
  <si>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</si>
  <si>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</si>
  <si>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</si>
  <si>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</si>
  <si>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</si>
  <si>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</si>
  <si>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</si>
  <si>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</si>
  <si>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</si>
  <si>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</si>
  <si>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</si>
  <si>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</si>
  <si>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</si>
  <si>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</si>
  <si>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</si>
  <si>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</si>
  <si>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</si>
  <si>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</si>
  <si>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</si>
  <si>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</si>
  <si>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</si>
  <si>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</si>
  <si>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</si>
  <si>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</si>
  <si>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</si>
  <si>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</si>
  <si>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</si>
  <si>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</si>
  <si>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</si>
  <si>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</si>
  <si>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</si>
  <si>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</si>
  <si>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</si>
  <si>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</si>
  <si>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</si>
  <si>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</si>
  <si>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</si>
  <si>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</si>
  <si>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</si>
  <si>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</si>
  <si>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</si>
  <si>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</si>
  <si>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</si>
  <si>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</si>
  <si>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</si>
  <si>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</si>
  <si>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</si>
  <si>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</si>
  <si>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</si>
  <si>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</si>
  <si>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</si>
  <si>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</si>
  <si>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</si>
  <si>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</si>
  <si>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</si>
  <si>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</si>
  <si>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</si>
  <si>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</si>
  <si>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</si>
  <si>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</si>
  <si>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</si>
  <si>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</si>
  <si>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</si>
  <si>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</si>
  <si>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</si>
  <si>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</si>
  <si>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</si>
  <si>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</si>
  <si>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</si>
  <si>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</si>
  <si>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</si>
  <si>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</si>
  <si>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</si>
  <si>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</si>
  <si>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</si>
  <si>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</si>
  <si>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</si>
  <si>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</si>
  <si>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</si>
  <si>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</si>
  <si>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</si>
  <si>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</si>
  <si>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</si>
  <si>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</si>
  <si>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</si>
  <si>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</si>
  <si>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</si>
  <si>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</si>
  <si>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</si>
  <si>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</si>
  <si>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</si>
  <si>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</si>
  <si>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</si>
  <si>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</si>
  <si>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</si>
  <si>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</si>
  <si>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</si>
  <si>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</si>
  <si>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</si>
  <si>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</si>
  <si>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</si>
  <si>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</si>
  <si>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</si>
  <si>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</si>
  <si>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</si>
  <si>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</si>
  <si>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</si>
  <si>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</si>
  <si>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</si>
  <si>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</si>
  <si>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</si>
  <si>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</si>
  <si>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</si>
  <si>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</si>
  <si>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</si>
  <si>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</si>
  <si>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</si>
  <si>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</si>
  <si>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</si>
  <si>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</si>
  <si>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</si>
  <si>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</si>
  <si>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</si>
  <si>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</si>
  <si>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</si>
  <si>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</si>
  <si>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</si>
  <si>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</si>
  <si>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</si>
  <si>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</si>
  <si>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</si>
  <si>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</si>
  <si>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</si>
  <si>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</si>
  <si>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</si>
  <si>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</si>
  <si>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</si>
  <si>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</si>
  <si>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</si>
  <si>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</si>
  <si>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</si>
  <si>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</si>
  <si>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</si>
  <si>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</si>
  <si>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</si>
  <si>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</si>
  <si>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</si>
  <si>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</si>
  <si>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</si>
  <si>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</si>
  <si>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</si>
  <si>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</si>
  <si>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</si>
  <si>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</si>
  <si>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</si>
  <si>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</si>
  <si>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</si>
  <si>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</si>
  <si>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</si>
  <si>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</si>
  <si>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</si>
  <si>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</si>
  <si>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</si>
  <si>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</si>
  <si>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</si>
  <si>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</si>
  <si>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</si>
  <si>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</si>
  <si>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</si>
  <si>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</si>
  <si>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</si>
  <si>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</si>
  <si>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</si>
  <si>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</si>
  <si>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</si>
  <si>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</si>
  <si>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</si>
  <si>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</si>
  <si>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</si>
  <si>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</si>
  <si>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</si>
  <si>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</si>
  <si>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</si>
  <si>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</si>
  <si>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</si>
  <si>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</si>
  <si>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</si>
  <si>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</si>
  <si>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</si>
  <si>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</si>
  <si>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</si>
  <si>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</si>
  <si>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</si>
  <si>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</si>
  <si>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</si>
  <si>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</si>
  <si>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</si>
  <si>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</si>
  <si>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</si>
  <si>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</si>
  <si>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</si>
  <si>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</si>
  <si>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</si>
  <si>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</si>
  <si>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</si>
  <si>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</si>
  <si>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</si>
  <si>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</si>
  <si>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</si>
  <si>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</si>
  <si>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</si>
  <si>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</si>
  <si>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</si>
  <si>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</si>
  <si>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</si>
  <si>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</si>
  <si>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</si>
  <si>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</si>
  <si>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</si>
  <si>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</si>
  <si>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</si>
  <si>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</si>
  <si>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</si>
  <si>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</si>
  <si>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</si>
  <si>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</si>
  <si>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</si>
  <si>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</si>
  <si>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</si>
  <si>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</si>
  <si>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</si>
  <si>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</si>
  <si>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</si>
  <si>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</si>
  <si>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</si>
  <si>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</si>
  <si>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</si>
  <si>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</si>
  <si>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</si>
  <si>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</si>
  <si>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</si>
  <si>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</si>
  <si>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</si>
  <si>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</si>
  <si>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</si>
  <si>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</si>
  <si>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</si>
  <si>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</si>
  <si>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</si>
  <si>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</si>
  <si>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</si>
  <si>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</si>
  <si>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</si>
  <si>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</si>
  <si>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</si>
  <si>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</si>
  <si>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</si>
  <si>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</si>
  <si>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</si>
  <si>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</si>
  <si>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</si>
  <si>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</si>
  <si>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</si>
  <si>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</si>
  <si>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</si>
  <si>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</si>
  <si>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</si>
  <si>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</si>
  <si>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</si>
  <si>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</si>
  <si>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</si>
  <si>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</si>
  <si>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</si>
  <si>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</si>
  <si>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</si>
  <si>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</si>
  <si>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</si>
  <si>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</si>
  <si>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</si>
  <si>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</si>
  <si>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</si>
  <si>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</si>
  <si>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</si>
  <si>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</si>
  <si>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</si>
  <si>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</si>
  <si>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</si>
  <si>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</si>
  <si>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</si>
  <si>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</si>
  <si>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</si>
  <si>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</si>
  <si>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</si>
  <si>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</si>
  <si>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</si>
  <si>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</si>
  <si>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</si>
  <si>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</si>
  <si>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</si>
  <si>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</si>
  <si>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</si>
  <si>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</si>
  <si>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</si>
  <si>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</si>
  <si>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</si>
  <si>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</si>
  <si>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</si>
  <si>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</si>
  <si>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</si>
  <si>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</si>
  <si>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</si>
  <si>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</si>
  <si>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</si>
  <si>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</si>
  <si>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</si>
  <si>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</si>
  <si>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</si>
  <si>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</si>
  <si>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</si>
  <si>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</si>
  <si>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</si>
  <si>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</si>
  <si>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</si>
  <si>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</si>
  <si>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</si>
  <si>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</si>
  <si>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</si>
  <si>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</si>
  <si>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</si>
  <si>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</si>
  <si>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</si>
  <si>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</si>
  <si>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</si>
  <si>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</si>
  <si>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</si>
  <si>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</si>
  <si>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</si>
  <si>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</si>
  <si>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</si>
  <si>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</si>
  <si>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</si>
  <si>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</si>
  <si>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</si>
  <si>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</si>
  <si>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</si>
  <si>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</si>
  <si>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</si>
  <si>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</si>
  <si>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</si>
  <si>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</si>
  <si>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</si>
  <si>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</si>
  <si>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</si>
  <si>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</si>
  <si>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</si>
  <si>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</si>
  <si>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</si>
  <si>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</si>
  <si>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</si>
  <si>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</si>
  <si>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</si>
  <si>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</si>
  <si>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</si>
  <si>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</si>
  <si>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</si>
  <si>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</si>
  <si>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</si>
  <si>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</si>
  <si>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</si>
  <si>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</si>
  <si>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</si>
  <si>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</si>
  <si>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</si>
  <si>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</si>
  <si>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</si>
  <si>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</si>
  <si>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</si>
  <si>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</si>
  <si>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</si>
  <si>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</si>
  <si>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</si>
  <si>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</si>
  <si>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</si>
  <si>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</si>
  <si>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</si>
  <si>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</si>
  <si>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</si>
  <si>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</si>
  <si>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</si>
  <si>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</si>
  <si>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</si>
  <si>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</si>
  <si>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</si>
  <si>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</si>
  <si>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</si>
  <si>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</si>
  <si>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</si>
  <si>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</si>
  <si>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</si>
  <si>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</si>
  <si>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</si>
  <si>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</si>
  <si>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</si>
  <si>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</si>
  <si>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</si>
  <si>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</si>
  <si>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</si>
  <si>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</si>
  <si>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</si>
  <si>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</si>
  <si>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</si>
  <si>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</si>
  <si>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</si>
  <si>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</si>
  <si>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</si>
  <si>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</si>
  <si>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</si>
  <si>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</si>
  <si>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</si>
  <si>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</si>
  <si>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</si>
  <si>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</si>
  <si>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</si>
  <si>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</si>
  <si>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</si>
  <si>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</si>
  <si>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</si>
  <si>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</si>
  <si>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</si>
  <si>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</si>
  <si>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</si>
  <si>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</si>
  <si>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</si>
  <si>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</si>
  <si>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</si>
  <si>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</si>
  <si>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</si>
  <si>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</si>
  <si>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</si>
  <si>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</si>
  <si>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</si>
  <si>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</si>
  <si>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</si>
  <si>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</si>
  <si>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</si>
  <si>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</si>
  <si>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</si>
  <si>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</si>
  <si>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</si>
  <si>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</si>
  <si>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</si>
  <si>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</si>
  <si>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</si>
  <si>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</si>
  <si>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</si>
  <si>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</si>
  <si>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</si>
  <si>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</si>
  <si>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</si>
  <si>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</si>
  <si>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</si>
  <si>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</si>
  <si>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</si>
  <si>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</si>
  <si>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</si>
  <si>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</si>
  <si>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</si>
  <si>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</si>
  <si>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</si>
  <si>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</si>
  <si>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</si>
  <si>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</si>
  <si>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</si>
  <si>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</si>
  <si>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</si>
  <si>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</si>
  <si>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</si>
  <si>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</si>
  <si>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</si>
  <si>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</si>
  <si>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</si>
  <si>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</si>
  <si>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</si>
  <si>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</si>
  <si>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</si>
  <si>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</si>
  <si>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</si>
  <si>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</si>
  <si>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</si>
  <si>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</si>
  <si>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</si>
  <si>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</si>
  <si>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</si>
  <si>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</si>
  <si>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</si>
  <si>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</si>
  <si>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</si>
  <si>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</si>
  <si>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</si>
  <si>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</si>
  <si>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</si>
  <si>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</si>
  <si>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</si>
  <si>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</si>
  <si>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</si>
  <si>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</si>
  <si>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</si>
  <si>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</si>
  <si>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</si>
  <si>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</si>
  <si>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</si>
  <si>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</si>
  <si>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</si>
  <si>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</si>
  <si>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</si>
  <si>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</si>
  <si>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</si>
  <si>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</si>
  <si>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</si>
  <si>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</si>
  <si>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</si>
  <si>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</si>
  <si>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</si>
  <si>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</si>
  <si>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</si>
  <si>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</si>
  <si>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</si>
  <si>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</si>
  <si>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</si>
  <si>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</si>
  <si>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</si>
  <si>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</si>
  <si>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</si>
  <si>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</si>
  <si>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</si>
  <si>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</si>
  <si>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</si>
  <si>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</si>
  <si>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</si>
  <si>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</si>
  <si>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</si>
  <si>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</si>
  <si>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</si>
  <si>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</si>
  <si>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</si>
  <si>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</si>
  <si>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</si>
  <si>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</si>
  <si>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</si>
  <si>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</si>
  <si>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</si>
  <si>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</si>
  <si>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</si>
  <si>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</si>
  <si>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</si>
  <si>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</si>
  <si>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</si>
  <si>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</si>
  <si>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</si>
  <si>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</si>
  <si>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</si>
  <si>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</si>
  <si>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</si>
  <si>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</si>
  <si>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</si>
  <si>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</si>
  <si>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</si>
  <si>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</si>
  <si>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</si>
  <si>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</si>
  <si>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</si>
  <si>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</si>
  <si>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</si>
  <si>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</si>
  <si>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</si>
  <si>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</si>
  <si>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</si>
  <si>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</si>
  <si>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</si>
  <si>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</si>
  <si>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</si>
  <si>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</si>
  <si>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</si>
  <si>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</si>
  <si>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</si>
  <si>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</si>
  <si>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</si>
  <si>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</si>
  <si>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</si>
  <si>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</si>
  <si>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</si>
  <si>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</si>
  <si>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</si>
  <si>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</si>
  <si>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</si>
  <si>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</si>
  <si>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</si>
  <si>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</si>
  <si>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</si>
  <si>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</si>
  <si>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</si>
  <si>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</si>
  <si>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</si>
  <si>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</si>
  <si>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</si>
  <si>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</si>
  <si>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</si>
  <si>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</si>
  <si>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</si>
  <si>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</si>
  <si>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</si>
  <si>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</si>
  <si>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</si>
  <si>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</si>
  <si>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</si>
  <si>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</si>
  <si>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</si>
  <si>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</si>
  <si>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</si>
  <si>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</si>
  <si>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</si>
  <si>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</si>
  <si>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</si>
  <si>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</si>
  <si>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</si>
  <si>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</si>
  <si>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</si>
  <si>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</si>
  <si>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</si>
  <si>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</si>
  <si>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</si>
  <si>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</si>
  <si>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</si>
  <si>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</si>
  <si>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</si>
  <si>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</si>
  <si>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</si>
  <si>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</si>
  <si>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</si>
  <si>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</si>
  <si>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</si>
  <si>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</si>
  <si>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</si>
  <si>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</si>
  <si>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</si>
  <si>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</si>
  <si>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</si>
  <si>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</si>
  <si>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</si>
  <si>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</si>
  <si>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</si>
  <si>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</si>
  <si>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</si>
  <si>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</si>
  <si>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</si>
  <si>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</si>
  <si>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</si>
  <si>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</si>
  <si>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</si>
  <si>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</si>
  <si>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</si>
  <si>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</si>
  <si>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</si>
  <si>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</si>
  <si>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</si>
  <si>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</si>
  <si>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</si>
  <si>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</si>
  <si>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</si>
  <si>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</si>
  <si>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</si>
  <si>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</si>
  <si>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</si>
  <si>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</si>
  <si>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</si>
  <si>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</si>
  <si>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</si>
  <si>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</si>
  <si>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</si>
  <si>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</si>
  <si>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</si>
  <si>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</si>
  <si>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</si>
  <si>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</si>
  <si>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</si>
  <si>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</si>
  <si>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</si>
  <si>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</si>
  <si>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</si>
  <si>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</si>
  <si>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</si>
  <si>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</si>
  <si>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</si>
  <si>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</si>
  <si>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</si>
  <si>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</si>
  <si>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</si>
  <si>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</si>
  <si>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</si>
  <si>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</si>
  <si>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</si>
  <si>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</si>
  <si>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</si>
  <si>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</si>
  <si>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</si>
  <si>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</si>
  <si>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</si>
  <si>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</si>
  <si>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</si>
  <si>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</si>
  <si>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</si>
  <si>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</si>
  <si>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</si>
  <si>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</si>
  <si>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</si>
  <si>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</si>
  <si>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</si>
  <si>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</si>
  <si>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</si>
  <si>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</si>
  <si>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</si>
  <si>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</si>
  <si>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</si>
  <si>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</si>
  <si>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</si>
  <si>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</si>
  <si>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</si>
  <si>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</si>
  <si>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</si>
  <si>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</si>
  <si>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</si>
  <si>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</si>
  <si>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</si>
  <si>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</si>
  <si>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</si>
  <si>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</si>
  <si>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</si>
  <si>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</si>
  <si>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</si>
  <si>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</si>
  <si>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</si>
  <si>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</si>
  <si>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</si>
  <si>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</si>
  <si>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</si>
  <si>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</si>
  <si>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</si>
  <si>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</si>
  <si>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</si>
  <si>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</si>
  <si>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</si>
  <si>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</si>
  <si>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</si>
  <si>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</si>
  <si>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</si>
  <si>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</si>
  <si>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</si>
  <si>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</si>
  <si>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</si>
  <si>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</si>
  <si>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</si>
  <si>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</si>
  <si>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</si>
  <si>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</si>
  <si>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</si>
  <si>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</si>
  <si>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</si>
  <si>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</si>
  <si>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</si>
  <si>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</si>
  <si>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</si>
  <si>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</si>
  <si>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</si>
  <si>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</si>
  <si>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</si>
  <si>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</si>
  <si>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</si>
  <si>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</si>
  <si>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</si>
  <si>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</si>
  <si>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</si>
  <si>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</si>
  <si>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</si>
  <si>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</si>
  <si>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</si>
  <si>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</si>
  <si>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</si>
  <si>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</si>
  <si>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</si>
  <si>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</si>
  <si>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</si>
  <si>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</si>
  <si>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</si>
  <si>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</si>
  <si>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</si>
  <si>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</si>
  <si>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</si>
  <si>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</si>
  <si>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</si>
  <si>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</si>
  <si>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</si>
  <si>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</si>
  <si>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</si>
  <si>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</si>
  <si>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</si>
  <si>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</si>
  <si>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</si>
  <si>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</si>
  <si>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</si>
  <si>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</si>
  <si>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</si>
  <si>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</si>
  <si>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</si>
  <si>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</si>
  <si>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</si>
  <si>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</si>
  <si>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</si>
  <si>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</si>
  <si>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</si>
  <si>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</si>
  <si>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</si>
  <si>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</si>
  <si>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</si>
  <si>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</si>
  <si>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</si>
  <si>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</si>
  <si>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</si>
  <si>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</si>
  <si>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</si>
  <si>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</si>
  <si>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</si>
  <si>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</si>
  <si>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</si>
  <si>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</si>
  <si>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</si>
  <si>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</si>
  <si>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</si>
  <si>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</si>
  <si>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</si>
  <si>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</si>
  <si>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</si>
  <si>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</si>
  <si>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</si>
  <si>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</si>
  <si>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</si>
  <si>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</si>
  <si>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</si>
  <si>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</si>
  <si>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</si>
  <si>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</si>
  <si>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</si>
  <si>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</si>
  <si>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</si>
  <si>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</si>
  <si>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</si>
  <si>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</si>
  <si>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</si>
  <si>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</si>
  <si>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</si>
  <si>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</si>
  <si>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</si>
  <si>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</si>
  <si>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</si>
  <si>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</si>
  <si>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</si>
  <si>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</si>
  <si>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</si>
  <si>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</si>
  <si>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</si>
  <si>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</si>
  <si>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</si>
  <si>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</si>
  <si>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</si>
  <si>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</si>
  <si>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</si>
  <si>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</si>
  <si>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</si>
  <si>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</si>
  <si>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</si>
  <si>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</si>
  <si>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</si>
  <si>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</si>
  <si>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</si>
  <si>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</si>
  <si>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</si>
  <si>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</si>
  <si>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</si>
  <si>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</si>
  <si>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</si>
  <si>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</si>
  <si>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</si>
  <si>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</si>
  <si>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</si>
  <si>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</si>
  <si>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</si>
  <si>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</si>
  <si>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</si>
  <si>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</si>
  <si>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</si>
  <si>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</si>
  <si>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</si>
  <si>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</si>
  <si>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</si>
  <si>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</si>
  <si>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</si>
  <si>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</si>
  <si>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</si>
  <si>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</si>
  <si>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</si>
  <si>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</si>
  <si>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</si>
  <si>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</si>
  <si>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</si>
  <si>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</si>
  <si>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</si>
  <si>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</si>
  <si>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</si>
  <si>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</si>
  <si>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</si>
  <si>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</si>
  <si>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</si>
  <si>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</si>
  <si>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</si>
  <si>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</si>
  <si>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</si>
  <si>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</si>
  <si>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</si>
  <si>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</si>
  <si>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</si>
  <si>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</si>
  <si>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</si>
  <si>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</si>
  <si>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</si>
  <si>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</si>
  <si>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</si>
  <si>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</si>
  <si>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</si>
  <si>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</si>
  <si>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</si>
  <si>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</si>
  <si>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</si>
  <si>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</si>
  <si>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</si>
  <si>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</si>
  <si>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</si>
  <si>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</si>
  <si>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</si>
  <si>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</si>
  <si>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</si>
  <si>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</si>
  <si>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</si>
  <si>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</si>
  <si>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</si>
  <si>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</si>
  <si>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</si>
  <si>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</si>
  <si>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</si>
  <si>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</si>
  <si>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</si>
  <si>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</si>
  <si>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</si>
  <si>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</si>
  <si>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</si>
  <si>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</si>
  <si>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</si>
  <si>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</si>
  <si>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</si>
  <si>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</si>
  <si>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</si>
  <si>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</si>
  <si>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</si>
  <si>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</si>
  <si>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</si>
  <si>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</si>
  <si>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</si>
  <si>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</si>
  <si>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</si>
  <si>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</si>
  <si>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</si>
  <si>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</si>
  <si>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</si>
  <si>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</si>
  <si>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</si>
  <si>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</si>
  <si>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</si>
  <si>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</si>
  <si>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</si>
  <si>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</si>
  <si>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</si>
  <si>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</si>
  <si>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</si>
  <si>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</si>
  <si>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</si>
  <si>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</si>
  <si>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</si>
  <si>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</si>
  <si>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</si>
  <si>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</si>
  <si>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</si>
  <si>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</si>
  <si>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</si>
  <si>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</si>
  <si>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</si>
  <si>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</si>
  <si>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</si>
  <si>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</si>
  <si>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</si>
  <si>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</si>
  <si>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</si>
  <si>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</si>
  <si>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</si>
  <si>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</si>
  <si>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</si>
  <si>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</si>
  <si>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</si>
  <si>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</si>
  <si>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</si>
  <si>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</si>
  <si>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</si>
  <si>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</si>
  <si>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</si>
  <si>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</si>
  <si>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</si>
  <si>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</si>
  <si>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</si>
  <si>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</si>
  <si>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</si>
  <si>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</si>
  <si>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</si>
  <si>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</si>
  <si>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</si>
  <si>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</si>
  <si>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</si>
  <si>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</si>
  <si>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</si>
  <si>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</si>
  <si>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</si>
  <si>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</si>
  <si>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</si>
  <si>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</si>
  <si>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</si>
  <si>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</si>
  <si>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</si>
  <si>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</si>
  <si>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</si>
  <si>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</si>
  <si>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</si>
  <si>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</si>
  <si>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</si>
  <si>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</si>
  <si>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</si>
  <si>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</si>
  <si>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</si>
  <si>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</si>
  <si>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</si>
  <si>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</si>
  <si>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</si>
  <si>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</si>
  <si>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</si>
  <si>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</si>
  <si>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</si>
  <si>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</si>
  <si>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</si>
  <si>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</si>
  <si>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</si>
  <si>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</si>
  <si>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</si>
  <si>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</si>
  <si>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</si>
  <si>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</si>
  <si>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</si>
  <si>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</si>
  <si>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</si>
  <si>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</si>
  <si>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</si>
  <si>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</si>
  <si>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</si>
  <si>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</si>
  <si>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</si>
  <si>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</si>
  <si>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</si>
  <si>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</si>
  <si>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</si>
  <si>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</si>
  <si>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</si>
  <si>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</si>
  <si>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</si>
  <si>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</si>
  <si>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</si>
  <si>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</si>
  <si>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</si>
  <si>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</si>
  <si>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</si>
  <si>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</si>
  <si>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</si>
  <si>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</si>
  <si>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</si>
  <si>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</si>
  <si>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</si>
  <si>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</si>
  <si>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</si>
  <si>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</si>
  <si>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</si>
  <si>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</si>
  <si>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</si>
  <si>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</si>
  <si>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</si>
  <si>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</si>
  <si>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</si>
  <si>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</si>
  <si>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</si>
  <si>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</si>
  <si>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</si>
  <si>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</si>
  <si>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</si>
  <si>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</si>
  <si>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</si>
  <si>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</si>
  <si>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</si>
  <si>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</si>
  <si>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</si>
  <si>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</si>
  <si>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</si>
  <si>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</si>
  <si>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</si>
  <si>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</si>
  <si>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</si>
  <si>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</si>
  <si>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</si>
  <si>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</si>
  <si>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</si>
  <si>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</si>
  <si>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</si>
  <si>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</si>
  <si>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</si>
  <si>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</si>
  <si>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</si>
  <si>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</si>
  <si>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</si>
  <si>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</si>
  <si>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</si>
  <si>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</si>
  <si>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</si>
  <si>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</si>
  <si>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</si>
  <si>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</si>
  <si>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</si>
  <si>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</si>
  <si>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</si>
  <si>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</si>
  <si>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</si>
  <si>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</si>
  <si>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</si>
  <si>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</si>
  <si>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</si>
  <si>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</si>
  <si>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</si>
  <si>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</si>
  <si>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</si>
  <si>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</si>
  <si>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</si>
  <si>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</si>
  <si>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</si>
  <si>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</si>
  <si>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</si>
  <si>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</si>
  <si>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</si>
  <si>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</si>
  <si>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</si>
  <si>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</si>
  <si>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</si>
  <si>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</si>
  <si>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</si>
  <si>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</si>
  <si>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</si>
  <si>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</si>
  <si>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</si>
  <si>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</si>
  <si>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</si>
  <si>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</si>
  <si>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</si>
  <si>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</si>
  <si>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</si>
  <si>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</si>
  <si>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</si>
  <si>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</si>
  <si>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</si>
  <si>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</si>
  <si>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</si>
  <si>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</si>
  <si>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</si>
  <si>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</si>
  <si>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</si>
  <si>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</si>
  <si>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</si>
  <si>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</si>
  <si>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</si>
  <si>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</si>
  <si>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</si>
  <si>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</si>
  <si>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</si>
  <si>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</si>
  <si>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</si>
  <si>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</si>
  <si>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</si>
  <si>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</si>
  <si>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</si>
  <si>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</si>
  <si>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</si>
  <si>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</si>
  <si>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</si>
  <si>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</si>
  <si>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</si>
  <si>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</si>
  <si>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</si>
  <si>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</si>
  <si>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</si>
  <si>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</si>
  <si>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</si>
  <si>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</si>
  <si>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</si>
  <si>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</si>
  <si>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</si>
  <si>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</si>
  <si>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</si>
  <si>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</si>
  <si>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</si>
  <si>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</si>
  <si>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</si>
  <si>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</si>
  <si>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</si>
  <si>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</si>
  <si>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</si>
  <si>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</si>
  <si>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</si>
  <si>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</si>
  <si>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</si>
  <si>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</si>
  <si>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</si>
  <si>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</si>
  <si>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</si>
  <si>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</si>
  <si>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</si>
  <si>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</si>
  <si>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</si>
  <si>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</si>
  <si>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</si>
  <si>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</si>
  <si>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</si>
  <si>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</si>
  <si>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</si>
  <si>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</si>
  <si>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</si>
  <si>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</si>
  <si>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</si>
  <si>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</si>
  <si>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</si>
  <si>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</si>
  <si>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</si>
  <si>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</si>
  <si>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</si>
  <si>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</si>
  <si>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</si>
  <si>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</si>
  <si>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</si>
  <si>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</si>
  <si>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</si>
  <si>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</si>
  <si>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</si>
  <si>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</si>
  <si>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</si>
  <si>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</si>
  <si>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</si>
  <si>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</si>
  <si>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</si>
  <si>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</si>
  <si>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</si>
  <si>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</si>
  <si>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</si>
  <si>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</si>
  <si>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</si>
  <si>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</si>
  <si>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</si>
  <si>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</si>
  <si>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</si>
  <si>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</si>
  <si>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</si>
  <si>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</si>
  <si>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</si>
  <si>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</si>
  <si>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</si>
  <si>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</si>
  <si>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</si>
  <si>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</si>
  <si>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</si>
  <si>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</si>
  <si>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</si>
  <si>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</si>
  <si>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</si>
  <si>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</si>
  <si>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</si>
  <si>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</si>
  <si>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</si>
  <si>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</si>
  <si>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</si>
  <si>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</si>
  <si>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</si>
  <si>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</si>
  <si>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</si>
  <si>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</si>
  <si>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</si>
  <si>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</si>
  <si>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</si>
  <si>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</si>
  <si>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</si>
  <si>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</si>
  <si>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</si>
  <si>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</si>
  <si>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</si>
  <si>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</si>
  <si>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</si>
  <si>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</si>
  <si>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</si>
  <si>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</si>
  <si>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</si>
  <si>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</si>
  <si>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</si>
  <si>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</si>
  <si>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</si>
  <si>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</si>
  <si>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</si>
  <si>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</si>
  <si>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</si>
  <si>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</si>
  <si>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</si>
  <si>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</si>
  <si>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</si>
  <si>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</si>
  <si>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</si>
  <si>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</si>
  <si>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</si>
  <si>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</si>
  <si>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</si>
  <si>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</si>
  <si>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</si>
  <si>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</si>
  <si>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</si>
  <si>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</si>
  <si>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</si>
  <si>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</si>
  <si>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</si>
  <si>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</si>
  <si>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</si>
  <si>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</si>
  <si>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</si>
  <si>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</si>
  <si>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</si>
  <si>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</si>
  <si>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</si>
  <si>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</si>
  <si>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</si>
  <si>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</si>
  <si>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</si>
  <si>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</si>
  <si>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</si>
  <si>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</si>
  <si>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</si>
  <si>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</si>
  <si>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</si>
  <si>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</si>
  <si>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</si>
  <si>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</si>
  <si>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</si>
  <si>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</si>
  <si>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</si>
  <si>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</si>
  <si>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</si>
  <si>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</si>
  <si>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</si>
  <si>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</si>
  <si>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</si>
  <si>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</si>
  <si>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</si>
  <si>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</si>
  <si>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</si>
  <si>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</si>
  <si>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</si>
  <si>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</si>
  <si>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</si>
  <si>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</si>
  <si>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</si>
  <si>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</si>
  <si>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</si>
  <si>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</si>
  <si>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</si>
  <si>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</si>
  <si>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</si>
  <si>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</si>
  <si>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</si>
  <si>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</si>
  <si>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</si>
  <si>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</si>
  <si>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</si>
  <si>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</si>
  <si>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</si>
  <si>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</si>
  <si>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</si>
  <si>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</si>
  <si>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</si>
  <si>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</si>
  <si>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</si>
  <si>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</si>
  <si>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</si>
  <si>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</si>
  <si>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</si>
  <si>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</si>
  <si>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</si>
  <si>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</si>
  <si>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</si>
  <si>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</si>
  <si>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</si>
  <si>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</si>
  <si>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</si>
  <si>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</si>
  <si>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</si>
  <si>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</si>
  <si>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</si>
  <si>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</si>
  <si>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</si>
  <si>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</si>
  <si>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</si>
  <si>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</si>
  <si>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</si>
  <si>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</si>
  <si>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</si>
  <si>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</si>
  <si>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</si>
  <si>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</si>
  <si>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</si>
  <si>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</si>
  <si>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</si>
  <si>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</si>
  <si>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</si>
  <si>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</si>
  <si>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</si>
  <si>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</si>
  <si>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</si>
  <si>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</si>
  <si>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</si>
  <si>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</si>
  <si>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</si>
  <si>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</si>
  <si>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</si>
  <si>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</si>
  <si>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</si>
  <si>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</si>
  <si>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</si>
  <si>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</si>
  <si>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</si>
  <si>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</si>
  <si>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</si>
  <si>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</si>
  <si>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</si>
  <si>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</si>
  <si>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</si>
  <si>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</si>
  <si>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</si>
  <si>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</si>
  <si>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</si>
  <si>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</si>
  <si>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</si>
  <si>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</si>
  <si>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</si>
  <si>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</si>
  <si>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</si>
  <si>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</si>
  <si>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</si>
  <si>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</si>
  <si>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</si>
  <si>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</si>
  <si>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</si>
  <si>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</si>
  <si>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</si>
  <si>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</si>
  <si>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</si>
  <si>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</si>
  <si>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</si>
  <si>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</si>
  <si>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</si>
  <si>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</si>
  <si>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</si>
  <si>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</si>
  <si>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</si>
  <si>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</si>
  <si>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</si>
  <si>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</si>
  <si>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</si>
  <si>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</si>
  <si>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</si>
  <si>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</si>
  <si>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</si>
  <si>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</si>
  <si>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</si>
  <si>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</si>
  <si>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</si>
  <si>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</si>
  <si>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</si>
  <si>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</si>
  <si>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</si>
  <si>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</si>
  <si>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</si>
  <si>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</si>
  <si>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</si>
  <si>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</si>
  <si>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</si>
  <si>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</si>
  <si>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</si>
  <si>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</si>
  <si>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</si>
  <si>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</si>
  <si>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</si>
  <si>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</si>
  <si>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</si>
  <si>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</si>
  <si>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</si>
  <si>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</si>
  <si>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</si>
  <si>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</si>
  <si>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</si>
  <si>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</si>
  <si>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</si>
  <si>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</si>
  <si>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</si>
  <si>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</si>
  <si>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</si>
  <si>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</si>
  <si>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</si>
  <si>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</si>
  <si>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</si>
  <si>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</si>
  <si>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</si>
  <si>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</si>
  <si>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</si>
  <si>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</si>
  <si>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</si>
  <si>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</si>
  <si>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</si>
  <si>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</si>
  <si>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</si>
  <si>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</si>
  <si>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</si>
  <si>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</si>
  <si>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</si>
  <si>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</si>
  <si>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</si>
  <si>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</si>
  <si>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</si>
  <si>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</si>
  <si>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</si>
  <si>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</si>
  <si>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</si>
  <si>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</si>
  <si>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</si>
  <si>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</si>
  <si>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</si>
  <si>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</si>
  <si>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</si>
  <si>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</si>
  <si>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</si>
  <si>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</si>
  <si>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</si>
  <si>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</si>
  <si>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</si>
  <si>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</si>
  <si>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</si>
  <si>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</si>
  <si>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</si>
  <si>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</si>
  <si>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</si>
  <si>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</si>
  <si>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</si>
  <si>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</si>
  <si>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</si>
  <si>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</si>
  <si>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</si>
  <si>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</si>
  <si>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</si>
  <si>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</si>
  <si>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</si>
  <si>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</si>
  <si>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</si>
  <si>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</si>
  <si>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</si>
  <si>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</si>
  <si>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</si>
  <si>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</si>
  <si>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</si>
  <si>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</si>
  <si>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</si>
  <si>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</si>
  <si>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</si>
  <si>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</si>
  <si>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</si>
  <si>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</si>
  <si>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</si>
  <si>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</si>
  <si>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</si>
  <si>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</si>
  <si>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</si>
  <si>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</si>
  <si>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</si>
  <si>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</si>
  <si>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</si>
  <si>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</si>
  <si>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</si>
  <si>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</si>
  <si>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</si>
  <si>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</si>
  <si>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</si>
  <si>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</si>
  <si>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</si>
  <si>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</si>
  <si>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</si>
  <si>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</si>
  <si>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</si>
  <si>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</si>
  <si>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</si>
  <si>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</si>
  <si>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</si>
  <si>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</si>
  <si>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</si>
  <si>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</si>
  <si>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</si>
  <si>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</si>
  <si>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</si>
  <si>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</si>
  <si>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</si>
  <si>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</si>
  <si>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</si>
  <si>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</si>
  <si>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</si>
  <si>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</si>
  <si>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</si>
  <si>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</si>
  <si>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</si>
  <si>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</si>
  <si>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</si>
  <si>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</si>
  <si>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</si>
  <si>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</si>
  <si>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</si>
  <si>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</si>
  <si>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</si>
  <si>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</si>
  <si>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</si>
  <si>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</si>
  <si>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</si>
  <si>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</si>
  <si>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</si>
  <si>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</si>
  <si>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</si>
  <si>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</si>
  <si>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</si>
  <si>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</si>
  <si>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</si>
  <si>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</si>
  <si>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</si>
  <si>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</si>
  <si>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</si>
  <si>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</si>
  <si>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</si>
  <si>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</si>
  <si>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</si>
  <si>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</si>
  <si>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</si>
  <si>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</si>
  <si>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</si>
  <si>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</si>
  <si>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</si>
  <si>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</si>
  <si>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</si>
  <si>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</si>
  <si>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</si>
  <si>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</si>
  <si>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</si>
  <si>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</si>
  <si>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</si>
  <si>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</si>
  <si>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</si>
  <si>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</si>
  <si>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</si>
  <si>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</si>
  <si>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</si>
  <si>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</si>
  <si>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</si>
  <si>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</si>
  <si>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</si>
  <si>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</si>
  <si>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</si>
  <si>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</si>
  <si>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</si>
  <si>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</si>
  <si>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</si>
  <si>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</si>
  <si>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</si>
  <si>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</si>
  <si>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</si>
  <si>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</si>
  <si>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</si>
  <si>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</si>
  <si>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</si>
  <si>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</si>
  <si>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</si>
  <si>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</si>
  <si>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</si>
  <si>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</si>
  <si>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</si>
  <si>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</si>
  <si>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</si>
  <si>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</si>
  <si>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</si>
  <si>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</si>
  <si>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</si>
  <si>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</si>
  <si>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</si>
  <si>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</si>
  <si>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</si>
  <si>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</si>
  <si>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</si>
  <si>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</si>
  <si>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</si>
  <si>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</si>
  <si>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</si>
  <si>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</si>
  <si>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</si>
  <si>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</si>
  <si>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</si>
  <si>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</si>
  <si>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</si>
  <si>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</si>
  <si>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</si>
  <si>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</si>
  <si>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</si>
  <si>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</si>
  <si>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</si>
  <si>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</si>
  <si>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</si>
  <si>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</si>
  <si>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</si>
  <si>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</si>
  <si>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</si>
  <si>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</si>
  <si>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</si>
  <si>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</si>
  <si>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</si>
  <si>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</si>
  <si>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</si>
  <si>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</si>
  <si>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</si>
  <si>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</si>
  <si>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</si>
  <si>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</si>
  <si>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</si>
  <si>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</si>
  <si>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</si>
  <si>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</si>
  <si>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</si>
  <si>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</si>
  <si>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</si>
  <si>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</si>
  <si>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</si>
  <si>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</si>
  <si>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</si>
  <si>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</si>
  <si>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</si>
  <si>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</si>
  <si>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</si>
  <si>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</si>
  <si>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</si>
  <si>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</si>
  <si>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</si>
  <si>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</si>
  <si>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</si>
  <si>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</si>
  <si>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</si>
  <si>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</si>
  <si>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</si>
  <si>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</si>
  <si>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</si>
  <si>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</si>
  <si>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</si>
  <si>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</si>
  <si>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</si>
  <si>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</si>
  <si>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</si>
  <si>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</si>
  <si>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</si>
  <si>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</si>
  <si>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</si>
  <si>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</si>
  <si>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</si>
  <si>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</si>
  <si>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</si>
  <si>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</si>
  <si>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</si>
  <si>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</si>
  <si>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</si>
  <si>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</si>
  <si>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</si>
  <si>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</si>
  <si>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</si>
  <si>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</si>
  <si>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</si>
  <si>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</si>
  <si>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</si>
  <si>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</si>
  <si>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</si>
  <si>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</si>
  <si>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</si>
  <si>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</si>
  <si>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</si>
  <si>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</si>
  <si>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</si>
  <si>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</si>
  <si>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</si>
  <si>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</si>
  <si>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</si>
  <si>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</si>
  <si>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</si>
  <si>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</si>
  <si>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</si>
  <si>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</si>
  <si>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</si>
  <si>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</si>
  <si>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</si>
  <si>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</si>
  <si>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</si>
  <si>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</si>
  <si>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</si>
  <si>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</si>
  <si>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</si>
  <si>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</si>
  <si>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</si>
  <si>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</si>
  <si>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</si>
  <si>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</si>
  <si>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</si>
  <si>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</si>
  <si>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</si>
  <si>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</si>
  <si>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</si>
  <si>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</si>
  <si>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</si>
  <si>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</si>
  <si>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</si>
  <si>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</si>
  <si>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</si>
  <si>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</si>
  <si>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</si>
  <si>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</si>
  <si>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</si>
  <si>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</si>
  <si>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</si>
  <si>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</si>
  <si>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</si>
  <si>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</si>
  <si>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</si>
  <si>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</si>
  <si>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</si>
  <si>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</si>
  <si>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</si>
  <si>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</si>
  <si>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</si>
  <si>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</si>
  <si>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</si>
  <si>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</si>
  <si>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</si>
  <si>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</si>
  <si>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</si>
  <si>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</si>
  <si>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</si>
  <si>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</si>
  <si>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</si>
  <si>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</si>
  <si>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</si>
  <si>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</si>
  <si>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</si>
  <si>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</si>
  <si>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</si>
  <si>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</si>
  <si>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</si>
  <si>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</si>
  <si>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</si>
  <si>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</si>
  <si>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</si>
  <si>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</si>
  <si>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</si>
  <si>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</si>
  <si>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</si>
  <si>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</si>
  <si>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</si>
  <si>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</si>
  <si>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</si>
  <si>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</si>
  <si>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</si>
  <si>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</si>
  <si>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</si>
  <si>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</si>
  <si>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</si>
  <si>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</si>
  <si>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</si>
  <si>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</si>
  <si>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</si>
  <si>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</si>
  <si>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</si>
  <si>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</si>
  <si>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</si>
  <si>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</si>
  <si>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</si>
  <si>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</si>
  <si>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</si>
  <si>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</si>
  <si>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</si>
  <si>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</si>
  <si>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</si>
  <si>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</si>
  <si>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</si>
  <si>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</si>
  <si>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</si>
  <si>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</si>
  <si>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</si>
  <si>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</si>
  <si>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</si>
  <si>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</si>
  <si>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</si>
  <si>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</si>
  <si>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</si>
  <si>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</si>
  <si>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</si>
  <si>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</si>
  <si>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</si>
  <si>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</si>
  <si>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</si>
  <si>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</si>
  <si>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</si>
  <si>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</si>
  <si>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</si>
  <si>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</si>
  <si>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</si>
  <si>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</si>
  <si>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</si>
  <si>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</si>
  <si>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</si>
  <si>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</si>
  <si>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</si>
  <si>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</si>
  <si>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</si>
  <si>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</si>
  <si>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</si>
  <si>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</si>
  <si>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</si>
  <si>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</si>
  <si>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</si>
  <si>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</si>
  <si>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</si>
  <si>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</si>
  <si>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</si>
  <si>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</si>
  <si>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</si>
  <si>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</si>
  <si>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</si>
  <si>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</si>
  <si>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</si>
  <si>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</si>
  <si>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</si>
  <si>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</si>
  <si>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</si>
  <si>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</si>
  <si>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</si>
  <si>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</si>
  <si>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</si>
  <si>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</si>
  <si>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</si>
  <si>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</si>
  <si>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</si>
  <si>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</si>
  <si>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</si>
  <si>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</si>
  <si>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</si>
  <si>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</si>
  <si>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</si>
  <si>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</si>
  <si>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</si>
  <si>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</si>
  <si>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</si>
  <si>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</si>
  <si>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</si>
  <si>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</si>
  <si>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</si>
  <si>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</si>
  <si>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</si>
  <si>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</si>
  <si>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</si>
  <si>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</si>
  <si>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</si>
  <si>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</si>
  <si>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</si>
  <si>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</si>
  <si>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</si>
  <si>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</si>
  <si>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</si>
  <si>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</si>
  <si>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</si>
  <si>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</si>
  <si>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</si>
  <si>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</si>
  <si>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</si>
  <si>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</si>
  <si>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</si>
  <si>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</si>
  <si>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</si>
  <si>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</si>
  <si>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</si>
  <si>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</si>
  <si>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</si>
  <si>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</si>
  <si>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</si>
  <si>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</si>
  <si>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</si>
  <si>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</si>
  <si>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</si>
  <si>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</si>
  <si>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</si>
  <si>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</si>
  <si>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</si>
  <si>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</si>
  <si>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</si>
  <si>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</si>
  <si>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</si>
  <si>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</si>
  <si>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</si>
  <si>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</si>
  <si>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</si>
  <si>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</si>
  <si>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</si>
  <si>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</si>
  <si>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</si>
  <si>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</si>
  <si>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</si>
  <si>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</si>
  <si>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</si>
  <si>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</si>
  <si>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</si>
  <si>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</si>
  <si>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</si>
  <si>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</si>
  <si>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</si>
  <si>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</si>
  <si>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</si>
  <si>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</si>
  <si>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</si>
  <si>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</si>
  <si>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</si>
  <si>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</si>
  <si>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</si>
  <si>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</si>
  <si>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</si>
  <si>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</si>
  <si>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</si>
  <si>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</si>
  <si>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</si>
  <si>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</si>
  <si>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</si>
  <si>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</si>
  <si>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</si>
  <si>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</si>
  <si>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</si>
  <si>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</si>
  <si>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</si>
  <si>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</si>
  <si>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</si>
  <si>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</si>
  <si>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</si>
  <si>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</si>
  <si>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</si>
  <si>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</si>
  <si>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</si>
  <si>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</si>
  <si>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</si>
  <si>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</si>
  <si>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</si>
  <si>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</si>
  <si>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</si>
  <si>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</si>
  <si>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</si>
  <si>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</si>
  <si>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</si>
  <si>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</si>
  <si>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</si>
  <si>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</si>
  <si>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</si>
  <si>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</si>
  <si>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</si>
  <si>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</si>
  <si>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</si>
  <si>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</si>
  <si>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</si>
  <si>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</si>
  <si>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</si>
  <si>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</si>
  <si>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</si>
  <si>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</si>
  <si>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</si>
  <si>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</si>
  <si>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</si>
  <si>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</si>
  <si>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</si>
  <si>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</si>
  <si>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</si>
  <si>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</si>
  <si>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</si>
  <si>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</si>
  <si>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</si>
  <si>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</si>
  <si>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</si>
  <si>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</si>
  <si>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</si>
  <si>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</si>
  <si>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</si>
  <si>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</si>
  <si>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</si>
  <si>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</si>
  <si>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</si>
  <si>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</si>
  <si>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</si>
  <si>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</si>
  <si>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</si>
  <si>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</si>
  <si>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</si>
  <si>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</si>
  <si>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</si>
  <si>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</si>
  <si>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</si>
  <si>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</si>
  <si>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</si>
  <si>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</si>
  <si>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</si>
  <si>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</si>
  <si>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</si>
  <si>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</si>
  <si>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</si>
  <si>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</si>
  <si>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</si>
  <si>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</si>
  <si>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</si>
  <si>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</si>
  <si>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</si>
  <si>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</si>
  <si>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</si>
  <si>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</si>
  <si>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</si>
  <si>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</si>
  <si>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</si>
  <si>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</si>
  <si>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</si>
  <si>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</si>
  <si>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</si>
  <si>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</si>
  <si>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</si>
  <si>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</si>
  <si>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</si>
  <si>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</si>
  <si>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</si>
  <si>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</si>
  <si>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</si>
  <si>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</si>
  <si>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</si>
  <si>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</si>
  <si>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</si>
  <si>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</si>
  <si>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</si>
  <si>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</si>
  <si>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</si>
  <si>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</si>
  <si>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</si>
  <si>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</si>
  <si>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</si>
  <si>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</si>
  <si>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</si>
  <si>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</si>
  <si>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</si>
  <si>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</si>
  <si>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</si>
  <si>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</si>
  <si>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</si>
  <si>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</si>
  <si>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</si>
  <si>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</si>
  <si>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</si>
  <si>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</si>
  <si>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</si>
  <si>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</si>
  <si>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</si>
  <si>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</si>
  <si>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</si>
  <si>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</si>
  <si>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</si>
  <si>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</si>
  <si>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</si>
  <si>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</si>
  <si>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</si>
  <si>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</si>
  <si>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</si>
  <si>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</si>
  <si>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</si>
  <si>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</si>
  <si>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</si>
  <si>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</si>
  <si>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</si>
  <si>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</si>
  <si>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</si>
  <si>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</si>
  <si>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</si>
  <si>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</si>
  <si>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</si>
  <si>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</si>
  <si>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</si>
  <si>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</si>
  <si>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</si>
  <si>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</si>
  <si>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</si>
  <si>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</si>
  <si>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</si>
  <si>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</si>
  <si>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</si>
  <si>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</si>
  <si>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</si>
  <si>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</si>
  <si>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</si>
  <si>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</si>
  <si>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</si>
  <si>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</si>
  <si>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</si>
  <si>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</si>
  <si>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</si>
  <si>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</si>
  <si>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</si>
  <si>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</si>
  <si>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</si>
  <si>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</si>
  <si>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</si>
  <si>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</si>
  <si>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</si>
  <si>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</si>
  <si>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</si>
  <si>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</si>
  <si>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</si>
  <si>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</si>
  <si>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</si>
  <si>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</si>
  <si>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</si>
  <si>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</si>
  <si>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</si>
  <si>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</si>
  <si>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</si>
  <si>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</si>
  <si>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</si>
  <si>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</si>
  <si>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</si>
  <si>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</si>
  <si>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</si>
  <si>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</si>
  <si>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</si>
  <si>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</si>
  <si>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</si>
  <si>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</si>
  <si>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</si>
  <si>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</si>
  <si>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</si>
  <si>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</si>
  <si>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</si>
  <si>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</si>
  <si>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</si>
  <si>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</si>
  <si>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</si>
  <si>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</si>
  <si>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</si>
  <si>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</si>
  <si>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</si>
  <si>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</si>
  <si>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</si>
  <si>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</si>
  <si>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</si>
  <si>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</si>
  <si>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</si>
  <si>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</si>
  <si>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</si>
  <si>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</si>
  <si>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</si>
  <si>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</si>
  <si>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</si>
  <si>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</si>
  <si>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</si>
  <si>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</si>
  <si>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</si>
  <si>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</si>
  <si>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</si>
  <si>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</si>
  <si>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</si>
  <si>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</si>
  <si>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</si>
  <si>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</si>
  <si>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</si>
  <si>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</si>
  <si>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</si>
  <si>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</si>
  <si>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</si>
  <si>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</si>
  <si>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</si>
  <si>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</si>
  <si>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</si>
  <si>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</si>
  <si>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</si>
  <si>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</si>
  <si>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</si>
  <si>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</si>
  <si>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</si>
  <si>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</si>
  <si>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</si>
  <si>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</si>
  <si>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</si>
  <si>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</si>
  <si>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</si>
  <si>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</si>
  <si>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</si>
  <si>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</si>
  <si>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</si>
  <si>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</si>
  <si>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</si>
  <si>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</si>
  <si>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</si>
  <si>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</si>
  <si>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</si>
  <si>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</si>
  <si>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</si>
  <si>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</si>
  <si>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</si>
  <si>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</si>
  <si>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</si>
  <si>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</si>
  <si>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</si>
  <si>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</si>
  <si>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</si>
  <si>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</si>
  <si>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</si>
  <si>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</si>
  <si>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</si>
  <si>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</si>
  <si>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</si>
  <si>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</si>
  <si>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</si>
  <si>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</si>
  <si>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</si>
  <si>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</si>
  <si>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</si>
  <si>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</si>
  <si>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</si>
  <si>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</si>
  <si>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</si>
  <si>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</si>
  <si>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</si>
  <si>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</si>
  <si>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</si>
  <si>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</si>
  <si>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</si>
  <si>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</si>
  <si>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</si>
  <si>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</si>
  <si>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</si>
  <si>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</si>
  <si>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</si>
  <si>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</si>
  <si>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</si>
  <si>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</si>
  <si>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</si>
  <si>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</si>
  <si>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</si>
  <si>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</si>
  <si>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</si>
  <si>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</si>
  <si>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</si>
  <si>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</si>
  <si>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</si>
  <si>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</si>
  <si>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</si>
  <si>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</si>
  <si>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</si>
  <si>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</si>
  <si>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</si>
  <si>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</si>
  <si>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</si>
  <si>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</si>
  <si>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</si>
  <si>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</si>
  <si>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</si>
  <si>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</si>
  <si>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</si>
  <si>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</si>
  <si>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</si>
  <si>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</si>
  <si>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</si>
  <si>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</si>
  <si>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</si>
  <si>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</si>
  <si>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</si>
  <si>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</si>
  <si>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</si>
  <si>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</si>
  <si>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</si>
  <si>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</si>
  <si>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</si>
  <si>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</si>
  <si>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</si>
  <si>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</si>
  <si>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</si>
  <si>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</si>
  <si>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</si>
  <si>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</si>
  <si>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</si>
  <si>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</si>
  <si>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</si>
  <si>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</si>
  <si>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</si>
  <si>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</si>
  <si>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</si>
  <si>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</si>
  <si>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</si>
  <si>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</si>
  <si>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</si>
  <si>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</si>
  <si>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</si>
  <si>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</si>
  <si>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</si>
  <si>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</si>
  <si>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</si>
  <si>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</si>
  <si>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</si>
  <si>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</si>
  <si>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</si>
  <si>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</si>
  <si>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</si>
  <si>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</si>
  <si>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</si>
  <si>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</si>
  <si>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</si>
  <si>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</si>
  <si>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</si>
  <si>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</si>
  <si>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</si>
  <si>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</si>
  <si>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</si>
  <si>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</si>
  <si>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</si>
  <si>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</si>
  <si>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</si>
  <si>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</si>
  <si>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</si>
  <si>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</si>
  <si>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</si>
  <si>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</si>
  <si>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</si>
  <si>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</si>
  <si>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</si>
  <si>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</si>
  <si>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</si>
  <si>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</si>
  <si>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</si>
  <si>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</si>
  <si>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</si>
  <si>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</si>
  <si>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</si>
  <si>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</si>
  <si>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</si>
  <si>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</si>
  <si>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</si>
  <si>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</si>
  <si>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</si>
  <si>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</si>
  <si>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</si>
  <si>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</si>
  <si>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</si>
  <si>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</si>
  <si>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</si>
  <si>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</si>
  <si>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</si>
  <si>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</si>
  <si>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</si>
  <si>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</si>
  <si>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</si>
  <si>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</si>
  <si>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</si>
  <si>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</si>
  <si>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</si>
  <si>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</si>
  <si>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</si>
  <si>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</si>
  <si>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</si>
  <si>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</si>
  <si>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</si>
  <si>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</si>
  <si>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</si>
  <si>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</si>
  <si>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</si>
  <si>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</si>
  <si>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</si>
  <si>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</si>
  <si>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</si>
  <si>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</si>
  <si>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</si>
  <si>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</si>
  <si>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</si>
  <si>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</si>
  <si>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</si>
  <si>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</si>
  <si>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</si>
  <si>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</si>
  <si>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</si>
  <si>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</si>
  <si>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</si>
  <si>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</si>
  <si>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</si>
  <si>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</si>
  <si>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</si>
  <si>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</si>
  <si>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</si>
  <si>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</si>
  <si>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</si>
  <si>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</si>
  <si>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</si>
  <si>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</si>
  <si>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</si>
  <si>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</si>
  <si>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</si>
  <si>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</si>
  <si>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</si>
  <si>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</si>
  <si>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</si>
  <si>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</si>
  <si>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</si>
  <si>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</si>
  <si>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</si>
  <si>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</si>
  <si>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</si>
  <si>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</si>
  <si>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</si>
  <si>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</si>
  <si>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</si>
  <si>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</si>
  <si>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</si>
  <si>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</si>
  <si>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</si>
  <si>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</si>
  <si>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</si>
  <si>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</si>
  <si>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</si>
  <si>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</si>
  <si>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</si>
  <si>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</si>
  <si>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</si>
  <si>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</si>
  <si>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</si>
  <si>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</si>
  <si>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</si>
  <si>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</si>
  <si>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</si>
  <si>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</si>
  <si>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</si>
  <si>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</si>
  <si>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</si>
  <si>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</si>
  <si>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</si>
  <si>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</si>
  <si>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</si>
  <si>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</si>
  <si>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</si>
  <si>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</si>
  <si>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</si>
  <si>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</si>
  <si>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</si>
  <si>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</si>
  <si>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</si>
  <si>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</si>
  <si>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</si>
  <si>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</si>
  <si>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</si>
  <si>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</si>
  <si>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</si>
  <si>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</si>
  <si>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</si>
  <si>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</si>
  <si>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</si>
  <si>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</si>
  <si>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</si>
  <si>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</si>
  <si>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</si>
  <si>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</si>
  <si>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</si>
  <si>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</si>
  <si>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</si>
  <si>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</si>
  <si>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</si>
  <si>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</si>
  <si>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</si>
  <si>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</si>
  <si>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</si>
  <si>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</si>
  <si>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</si>
  <si>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</si>
  <si>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</si>
  <si>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</si>
  <si>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</si>
  <si>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</si>
  <si>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</si>
  <si>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</si>
  <si>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</si>
  <si>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</si>
  <si>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</si>
  <si>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</si>
  <si>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</si>
  <si>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</si>
  <si>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</si>
  <si>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</si>
  <si>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</si>
  <si>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</si>
  <si>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</si>
  <si>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</si>
  <si>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</si>
  <si>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</si>
  <si>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</si>
  <si>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</si>
  <si>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</si>
  <si>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</si>
  <si>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</si>
  <si>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</si>
  <si>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</si>
  <si>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</si>
  <si>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</si>
  <si>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</si>
  <si>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</si>
  <si>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</si>
  <si>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</si>
  <si>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</si>
  <si>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</si>
  <si>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</si>
  <si>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</si>
  <si>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</si>
  <si>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</si>
  <si>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</si>
  <si>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</si>
  <si>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</si>
  <si>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</si>
  <si>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</si>
  <si>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</si>
  <si>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</si>
  <si>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</si>
  <si>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</si>
  <si>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</si>
  <si>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</si>
  <si>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</si>
  <si>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</si>
  <si>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</si>
  <si>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</si>
  <si>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</si>
  <si>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</si>
  <si>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</si>
  <si>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</si>
  <si>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</si>
  <si>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</si>
  <si>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</si>
  <si>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</si>
  <si>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</si>
  <si>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</si>
  <si>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</si>
  <si>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</si>
  <si>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</si>
  <si>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</si>
  <si>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</si>
  <si>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</si>
  <si>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</si>
  <si>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</si>
  <si>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</si>
  <si>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</si>
  <si>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</si>
  <si>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</si>
  <si>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</si>
  <si>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</si>
  <si>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</si>
  <si>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</si>
  <si>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</si>
  <si>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</si>
  <si>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</si>
  <si>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</si>
  <si>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</si>
  <si>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</si>
  <si>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</si>
  <si>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</si>
  <si>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</si>
  <si>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</si>
  <si>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</si>
  <si>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</si>
  <si>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</si>
  <si>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</si>
  <si>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</si>
  <si>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</si>
  <si>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</si>
  <si>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</si>
  <si>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</si>
  <si>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</si>
  <si>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</si>
  <si>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</si>
  <si>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</si>
  <si>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</si>
  <si>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</si>
  <si>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</si>
  <si>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</si>
  <si>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</si>
  <si>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</si>
  <si>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</si>
  <si>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</si>
  <si>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</si>
  <si>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</si>
  <si>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</si>
  <si>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</si>
  <si>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</si>
  <si>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</si>
  <si>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</si>
  <si>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</si>
  <si>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</si>
  <si>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</si>
  <si>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</si>
  <si>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</si>
  <si>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</si>
  <si>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</si>
  <si>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</si>
  <si>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</si>
  <si>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</si>
  <si>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</si>
  <si>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</si>
  <si>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</si>
  <si>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</si>
  <si>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</si>
  <si>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</si>
  <si>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</si>
  <si>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</si>
  <si>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</si>
  <si>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</si>
  <si>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</si>
  <si>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</si>
  <si>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</si>
  <si>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</si>
  <si>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</si>
  <si>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</si>
  <si>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</si>
  <si>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</si>
  <si>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</si>
  <si>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</si>
  <si>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</si>
  <si>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</si>
  <si>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</si>
  <si>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</si>
  <si>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</si>
  <si>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</si>
  <si>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</si>
  <si>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</si>
  <si>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</si>
  <si>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</si>
  <si>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</si>
  <si>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</si>
  <si>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</si>
  <si>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</si>
  <si>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</si>
  <si>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</si>
  <si>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</si>
  <si>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</si>
  <si>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</si>
  <si>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</si>
  <si>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</si>
  <si>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</si>
  <si>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</si>
  <si>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</si>
  <si>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</si>
  <si>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</si>
  <si>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</si>
  <si>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</si>
  <si>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</si>
  <si>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</si>
  <si>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</si>
  <si>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</si>
  <si>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</si>
  <si>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</si>
  <si>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</si>
  <si>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</si>
  <si>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</si>
  <si>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</si>
  <si>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</si>
  <si>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</si>
  <si>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</si>
  <si>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</si>
  <si>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</si>
  <si>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</si>
  <si>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</si>
  <si>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</si>
  <si>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</si>
  <si>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</si>
  <si>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</si>
  <si>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</si>
  <si>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</si>
  <si>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</si>
  <si>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</si>
  <si>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</si>
  <si>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</si>
  <si>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</si>
  <si>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</si>
  <si>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</si>
  <si>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</si>
  <si>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</si>
  <si>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</si>
  <si>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</si>
  <si>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</si>
  <si>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</si>
  <si>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</si>
  <si>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</si>
  <si>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</si>
  <si>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</si>
  <si>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</si>
  <si>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</si>
  <si>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</si>
  <si>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</si>
  <si>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</si>
  <si>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</si>
  <si>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</si>
  <si>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</si>
  <si>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</si>
  <si>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</si>
  <si>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</si>
  <si>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</si>
  <si>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</si>
  <si>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</si>
  <si>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</si>
  <si>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</si>
  <si>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</si>
  <si>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</si>
  <si>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</si>
  <si>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</si>
  <si>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</si>
  <si>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</si>
  <si>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</si>
  <si>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</si>
  <si>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</si>
  <si>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</si>
  <si>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</si>
  <si>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</si>
  <si>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</si>
  <si>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</si>
  <si>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</si>
  <si>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</si>
  <si>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</si>
  <si>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</si>
  <si>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</si>
  <si>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</si>
  <si>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</si>
  <si>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</si>
  <si>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</si>
  <si>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</si>
  <si>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</si>
  <si>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</si>
  <si>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</si>
  <si>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</si>
  <si>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</si>
  <si>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</si>
  <si>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</si>
  <si>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</si>
  <si>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</si>
  <si>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</si>
  <si>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</si>
  <si>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</si>
  <si>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</si>
  <si>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</si>
  <si>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</si>
  <si>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</si>
  <si>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</si>
  <si>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</si>
  <si>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</si>
  <si>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</si>
  <si>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</si>
  <si>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</si>
  <si>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</si>
  <si>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</si>
  <si>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</si>
  <si>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</si>
  <si>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</si>
  <si>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</si>
  <si>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</si>
  <si>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</si>
  <si>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</si>
  <si>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</si>
  <si>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</si>
  <si>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</si>
  <si>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</si>
  <si>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</si>
  <si>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</si>
  <si>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</si>
  <si>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</si>
  <si>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</si>
  <si>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</si>
  <si>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</si>
  <si>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</si>
  <si>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</si>
  <si>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</si>
  <si>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</si>
  <si>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</si>
  <si>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</si>
  <si>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</si>
  <si>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</si>
  <si>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</si>
  <si>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</si>
  <si>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</si>
  <si>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</si>
  <si>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</si>
  <si>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</si>
  <si>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</si>
  <si>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</si>
  <si>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</si>
  <si>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</si>
  <si>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</si>
  <si>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</si>
  <si>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</si>
  <si>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</si>
  <si>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</si>
  <si>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</si>
  <si>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</si>
  <si>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</si>
  <si>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</si>
  <si>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</si>
  <si>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</si>
  <si>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</si>
  <si>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</si>
  <si>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</si>
  <si>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</si>
  <si>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</si>
  <si>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</si>
  <si>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</si>
  <si>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</si>
  <si>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</si>
  <si>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</si>
  <si>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</si>
  <si>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</si>
  <si>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</si>
  <si>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</si>
  <si>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</si>
  <si>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</si>
  <si>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</si>
  <si>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</si>
  <si>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</si>
  <si>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</si>
  <si>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</si>
  <si>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</si>
  <si>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</si>
  <si>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</si>
  <si>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</si>
  <si>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</si>
  <si>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</si>
  <si>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</si>
  <si>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</si>
  <si>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</si>
  <si>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</si>
  <si>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</si>
  <si>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</si>
  <si>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</si>
  <si>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</si>
  <si>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</si>
  <si>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</si>
  <si>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</si>
  <si>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</si>
  <si>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</si>
  <si>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</si>
  <si>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</si>
  <si>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</si>
  <si>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</si>
  <si>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</si>
  <si>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</si>
  <si>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</si>
  <si>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</si>
  <si>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</si>
  <si>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</si>
  <si>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</si>
  <si>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</si>
  <si>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</si>
  <si>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</si>
  <si>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</si>
  <si>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</si>
  <si>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</si>
  <si>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</si>
  <si>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</si>
  <si>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</si>
  <si>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</si>
  <si>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</si>
  <si>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</si>
  <si>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</si>
  <si>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</si>
  <si>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</si>
  <si>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</si>
  <si>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</si>
  <si>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</si>
  <si>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</si>
  <si>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</si>
  <si>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</si>
  <si>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</si>
  <si>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</si>
  <si>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</si>
  <si>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</si>
  <si>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</si>
  <si>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</si>
  <si>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</si>
  <si>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</si>
  <si>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</si>
  <si>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</si>
  <si>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</si>
  <si>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</si>
  <si>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</si>
  <si>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</si>
  <si>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</si>
  <si>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</si>
  <si>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</si>
  <si>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</si>
  <si>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</si>
  <si>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</si>
  <si>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</si>
  <si>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</si>
  <si>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</si>
  <si>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</si>
  <si>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</si>
  <si>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</si>
  <si>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</si>
  <si>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</si>
  <si>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</si>
  <si>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</si>
  <si>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</si>
  <si>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</si>
  <si>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</si>
  <si>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</si>
  <si>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</si>
  <si>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</si>
  <si>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</si>
  <si>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</si>
  <si>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</si>
  <si>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</si>
  <si>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</si>
  <si>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</si>
  <si>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</si>
  <si>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</si>
  <si>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</si>
  <si>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</si>
  <si>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</si>
  <si>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</si>
  <si>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</si>
  <si>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</si>
  <si>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</si>
  <si>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</si>
  <si>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</si>
  <si>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</si>
  <si>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</si>
  <si>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</si>
  <si>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</si>
  <si>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</si>
  <si>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</si>
  <si>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</si>
  <si>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</si>
  <si>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</si>
  <si>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</si>
  <si>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</si>
  <si>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</si>
  <si>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</si>
  <si>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</si>
  <si>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</si>
  <si>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</si>
  <si>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</si>
  <si>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</si>
  <si>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</si>
  <si>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</si>
  <si>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</si>
  <si>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</si>
  <si>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</si>
  <si>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</si>
  <si>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</si>
  <si>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</si>
  <si>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</si>
  <si>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</si>
  <si>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</si>
  <si>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</si>
  <si>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</si>
  <si>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</si>
  <si>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</si>
  <si>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</si>
  <si>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</si>
  <si>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</si>
  <si>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</si>
  <si>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</si>
  <si>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</si>
  <si>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</si>
  <si>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</si>
  <si>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</si>
  <si>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</si>
  <si>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</si>
  <si>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</si>
  <si>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</si>
  <si>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</si>
  <si>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</si>
  <si>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</si>
  <si>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</si>
  <si>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</si>
  <si>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</si>
  <si>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</si>
  <si>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</si>
  <si>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</si>
  <si>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</si>
  <si>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</si>
  <si>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</si>
  <si>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</si>
  <si>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</si>
  <si>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</si>
  <si>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</si>
  <si>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</si>
  <si>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</si>
  <si>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</si>
  <si>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</si>
  <si>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</si>
  <si>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</si>
  <si>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</si>
  <si>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</si>
  <si>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</si>
  <si>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</si>
  <si>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</si>
  <si>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</si>
  <si>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</si>
  <si>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</si>
  <si>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</si>
  <si>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</si>
  <si>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</si>
  <si>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</si>
  <si>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</si>
  <si>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</si>
  <si>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</si>
  <si>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</si>
  <si>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</si>
  <si>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</si>
  <si>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</si>
  <si>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</si>
  <si>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</si>
  <si>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</si>
  <si>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</si>
  <si>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</si>
  <si>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</si>
  <si>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</si>
  <si>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</si>
  <si>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</si>
  <si>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</si>
  <si>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</si>
  <si>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</si>
  <si>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</si>
  <si>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</si>
  <si>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</si>
  <si>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</si>
  <si>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</si>
  <si>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</si>
  <si>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</si>
  <si>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</si>
  <si>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</si>
  <si>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</si>
  <si>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</si>
  <si>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</si>
  <si>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</si>
  <si>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</si>
  <si>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</si>
  <si>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</si>
  <si>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</si>
  <si>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</si>
  <si>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</si>
  <si>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</si>
  <si>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</si>
  <si>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</si>
  <si>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</si>
  <si>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</si>
  <si>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</si>
  <si>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</si>
  <si>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</si>
  <si>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</si>
  <si>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</si>
  <si>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</si>
  <si>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</si>
  <si>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</si>
  <si>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</si>
  <si>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</si>
  <si>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</si>
  <si>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</si>
  <si>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</si>
  <si>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</si>
  <si>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</si>
  <si>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</si>
  <si>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</si>
  <si>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</si>
  <si>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</si>
  <si>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</si>
  <si>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</si>
  <si>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</si>
  <si>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</si>
  <si>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</si>
  <si>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</si>
  <si>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</si>
  <si>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</si>
  <si>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</si>
  <si>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</si>
  <si>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</si>
  <si>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</si>
  <si>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</si>
  <si>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</si>
  <si>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</si>
  <si>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</si>
  <si>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</si>
  <si>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</si>
  <si>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</si>
  <si>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</si>
  <si>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</si>
  <si>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</si>
  <si>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</si>
  <si>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</si>
  <si>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</si>
  <si>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</si>
  <si>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</si>
  <si>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</si>
  <si>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</si>
  <si>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</si>
  <si>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</si>
  <si>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</si>
  <si>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</si>
  <si>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</si>
  <si>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</si>
  <si>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</si>
  <si>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</si>
  <si>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</si>
  <si>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</si>
  <si>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</si>
  <si>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</si>
  <si>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</si>
  <si>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</si>
  <si>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</si>
  <si>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</si>
  <si>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</si>
  <si>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</si>
  <si>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</si>
  <si>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</si>
  <si>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</si>
  <si>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</si>
  <si>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</si>
  <si>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</si>
  <si>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</si>
  <si>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</si>
  <si>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</si>
  <si>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</si>
  <si>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</si>
  <si>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</si>
  <si>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</si>
  <si>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</si>
  <si>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</si>
  <si>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</si>
  <si>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</si>
  <si>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</si>
  <si>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</si>
  <si>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</si>
  <si>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</si>
  <si>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</si>
  <si>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</si>
  <si>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</si>
  <si>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</si>
  <si>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</si>
  <si>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</si>
  <si>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</si>
  <si>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</si>
  <si>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</si>
  <si>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</si>
  <si>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</si>
  <si>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</si>
  <si>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</si>
  <si>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</si>
  <si>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</si>
  <si>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</si>
  <si>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</si>
  <si>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</si>
  <si>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</si>
  <si>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</si>
  <si>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</si>
  <si>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</si>
  <si>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</si>
  <si>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</si>
  <si>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</si>
  <si>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</si>
  <si>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</si>
  <si>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</si>
  <si>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</si>
  <si>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</si>
  <si>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</si>
  <si>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</si>
  <si>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</si>
  <si>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</si>
  <si>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</si>
  <si>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</si>
  <si>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</si>
  <si>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</si>
  <si>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</si>
  <si>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</si>
  <si>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</si>
  <si>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</si>
  <si>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</si>
  <si>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</si>
  <si>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</si>
  <si>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</si>
  <si>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</si>
  <si>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</si>
  <si>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</si>
  <si>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</si>
  <si>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</si>
  <si>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</si>
  <si>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</si>
  <si>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</si>
  <si>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</si>
  <si>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</si>
  <si>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</si>
  <si>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</si>
  <si>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</si>
  <si>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</si>
  <si>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</si>
  <si>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</si>
  <si>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</si>
  <si>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</si>
  <si>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</si>
  <si>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</si>
  <si>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</si>
  <si>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</si>
  <si>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</si>
  <si>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</si>
  <si>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</si>
  <si>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</si>
  <si>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</si>
  <si>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</si>
  <si>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</si>
  <si>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</si>
  <si>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</si>
  <si>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</si>
  <si>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</si>
  <si>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</si>
  <si>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</si>
  <si>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</si>
  <si>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</si>
  <si>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</si>
  <si>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</si>
  <si>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</si>
  <si>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</si>
  <si>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</si>
  <si>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</si>
  <si>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</si>
  <si>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</si>
  <si>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</si>
  <si>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</si>
  <si>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</si>
  <si>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</si>
  <si>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</si>
  <si>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</si>
  <si>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</si>
  <si>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</si>
  <si>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</si>
  <si>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</si>
  <si>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</si>
  <si>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</si>
  <si>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</si>
  <si>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</si>
  <si>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</si>
  <si>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</si>
  <si>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</si>
  <si>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</si>
  <si>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</si>
  <si>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</si>
  <si>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</si>
  <si>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</si>
  <si>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</si>
  <si>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</si>
  <si>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</si>
  <si>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</si>
  <si>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</si>
  <si>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</si>
  <si>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</si>
  <si>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</si>
  <si>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</si>
  <si>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</si>
  <si>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</si>
  <si>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</si>
  <si>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</si>
  <si>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</si>
  <si>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</si>
  <si>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</si>
  <si>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</si>
  <si>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</si>
  <si>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</si>
  <si>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</si>
  <si>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</si>
  <si>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</si>
  <si>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</si>
  <si>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</si>
  <si>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</si>
  <si>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</si>
  <si>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</si>
  <si>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</si>
  <si>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</si>
  <si>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</si>
  <si>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</si>
  <si>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</si>
  <si>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</si>
  <si>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</si>
  <si>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</si>
  <si>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</si>
  <si>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</si>
  <si>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</si>
  <si>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</si>
  <si>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</si>
  <si>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</si>
  <si>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</si>
  <si>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</si>
  <si>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</si>
  <si>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</si>
  <si>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</si>
  <si>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</si>
  <si>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</si>
  <si>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</si>
  <si>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</si>
  <si>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</si>
  <si>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</si>
  <si>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</si>
  <si>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</si>
  <si>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</si>
  <si>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</si>
  <si>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</si>
  <si>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</si>
  <si>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</si>
  <si>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</si>
  <si>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</si>
  <si>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</si>
  <si>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</si>
  <si>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</si>
  <si>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</si>
  <si>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</si>
  <si>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</si>
  <si>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</si>
  <si>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</si>
  <si>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</si>
  <si>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</si>
  <si>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</si>
  <si>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</si>
  <si>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</si>
  <si>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</si>
  <si>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</si>
  <si>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</si>
  <si>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</si>
  <si>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</si>
  <si>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</si>
  <si>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</si>
  <si>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</si>
  <si>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</si>
  <si>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</si>
  <si>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</si>
  <si>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</si>
  <si>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</si>
  <si>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</si>
  <si>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</si>
  <si>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</si>
  <si>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</si>
  <si>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</si>
  <si>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</si>
  <si>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</si>
  <si>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</si>
  <si>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</si>
  <si>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</si>
  <si>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</si>
  <si>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</si>
  <si>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</si>
  <si>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</si>
  <si>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</si>
  <si>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</si>
  <si>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</si>
  <si>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</si>
  <si>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</si>
  <si>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</si>
  <si>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</si>
  <si>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</si>
  <si>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</si>
  <si>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</si>
  <si>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</si>
  <si>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</si>
  <si>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</si>
  <si>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</si>
  <si>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</si>
  <si>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</si>
  <si>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</si>
  <si>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</si>
  <si>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</si>
  <si>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</si>
  <si>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</si>
  <si>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</si>
  <si>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</si>
  <si>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</si>
  <si>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</si>
  <si>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</si>
  <si>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</si>
  <si>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</si>
  <si>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</si>
  <si>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</si>
  <si>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</si>
  <si>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</si>
  <si>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</si>
  <si>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</si>
  <si>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</si>
  <si>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</si>
  <si>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</si>
  <si>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</si>
  <si>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</si>
  <si>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</si>
  <si>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</si>
  <si>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</si>
  <si>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</si>
  <si>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</si>
  <si>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</si>
  <si>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</si>
  <si>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</si>
  <si>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</si>
  <si>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</si>
  <si>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</si>
  <si>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</si>
  <si>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</si>
  <si>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</si>
  <si>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</si>
  <si>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</si>
  <si>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</si>
  <si>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</si>
  <si>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</si>
  <si>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</si>
  <si>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</si>
  <si>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</si>
  <si>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</si>
  <si>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</si>
  <si>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</si>
  <si>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</si>
  <si>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</si>
  <si>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</si>
  <si>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</si>
  <si>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</si>
  <si>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</si>
  <si>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</si>
  <si>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</si>
  <si>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</si>
  <si>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</si>
  <si>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</si>
  <si>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</si>
  <si>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</si>
  <si>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</si>
  <si>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</si>
  <si>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</si>
  <si>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</si>
  <si>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</si>
  <si>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</si>
  <si>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</si>
  <si>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</si>
  <si>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</si>
  <si>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</si>
  <si>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</si>
  <si>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</si>
  <si>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</si>
  <si>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</si>
  <si>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</si>
  <si>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</si>
  <si>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</si>
  <si>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</si>
  <si>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</si>
  <si>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</si>
  <si>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</si>
  <si>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</si>
  <si>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</si>
  <si>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</si>
  <si>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</si>
  <si>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</si>
  <si>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</si>
  <si>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</si>
  <si>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</si>
  <si>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</si>
  <si>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</si>
  <si>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</si>
  <si>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</si>
  <si>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</si>
  <si>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</si>
  <si>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</si>
  <si>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</si>
  <si>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</si>
  <si>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</si>
  <si>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</si>
  <si>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</si>
  <si>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</si>
  <si>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</si>
  <si>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</si>
  <si>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</si>
  <si>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</si>
  <si>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</si>
  <si>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</si>
  <si>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</si>
  <si>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</si>
  <si>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</si>
  <si>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</si>
  <si>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</si>
  <si>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</si>
  <si>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</si>
  <si>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</si>
  <si>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</si>
  <si>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</si>
  <si>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</si>
  <si>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</si>
  <si>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</si>
  <si>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</si>
  <si>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</si>
  <si>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</si>
  <si>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</si>
  <si>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</si>
  <si>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</si>
  <si>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</si>
  <si>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</si>
  <si>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</si>
  <si>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</si>
  <si>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</si>
  <si>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</si>
  <si>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</si>
  <si>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</si>
  <si>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</si>
  <si>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</si>
  <si>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</si>
  <si>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</si>
  <si>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</si>
  <si>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</si>
  <si>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</si>
  <si>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</si>
  <si>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</si>
  <si>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</si>
  <si>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</si>
  <si>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</si>
  <si>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</si>
  <si>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</si>
  <si>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</si>
  <si>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</si>
  <si>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</si>
  <si>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</si>
  <si>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</si>
  <si>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</si>
  <si>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</si>
  <si>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</si>
  <si>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</si>
  <si>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</si>
  <si>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</si>
  <si>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</si>
  <si>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</si>
  <si>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</si>
  <si>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</si>
  <si>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</si>
  <si>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</si>
  <si>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</si>
  <si>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</si>
  <si>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</si>
  <si>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</si>
  <si>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</si>
  <si>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</si>
  <si>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</si>
  <si>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</si>
  <si>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</si>
  <si>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</si>
  <si>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</si>
  <si>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</si>
  <si>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</si>
  <si>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</si>
  <si>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</si>
  <si>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</si>
  <si>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</si>
  <si>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</si>
  <si>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</si>
  <si>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</si>
  <si>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</si>
  <si>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</si>
  <si>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</si>
  <si>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</si>
  <si>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</si>
  <si>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</si>
  <si>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</si>
  <si>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</si>
  <si>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</si>
  <si>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</si>
  <si>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</si>
  <si>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</si>
  <si>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</si>
  <si>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</si>
  <si>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</si>
  <si>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</si>
  <si>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</si>
  <si>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</si>
  <si>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</si>
  <si>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</si>
  <si>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</si>
  <si>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</si>
  <si>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</si>
  <si>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</si>
  <si>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</si>
  <si>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</si>
  <si>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</si>
  <si>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</si>
  <si>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</si>
  <si>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</si>
  <si>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</si>
  <si>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</si>
  <si>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</si>
  <si>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</si>
  <si>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</si>
  <si>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</si>
  <si>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</si>
  <si>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</si>
  <si>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</si>
  <si>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</si>
  <si>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</si>
  <si>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</si>
  <si>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</si>
  <si>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</si>
  <si>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</si>
  <si>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</si>
  <si>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</si>
  <si>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</si>
  <si>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</si>
  <si>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</si>
  <si>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</si>
  <si>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</si>
  <si>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</si>
  <si>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</si>
  <si>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</si>
  <si>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</si>
  <si>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</si>
  <si>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</si>
  <si>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</si>
  <si>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</si>
  <si>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</si>
  <si>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</si>
  <si>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</si>
  <si>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</si>
  <si>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</si>
  <si>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</si>
  <si>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</si>
  <si>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</si>
  <si>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</si>
  <si>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</si>
  <si>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</si>
  <si>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</si>
  <si>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</si>
  <si>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</si>
  <si>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</si>
  <si>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</si>
  <si>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</si>
  <si>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</si>
  <si>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</si>
  <si>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</si>
  <si>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</si>
  <si>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</si>
  <si>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</si>
  <si>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</si>
  <si>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</si>
  <si>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</si>
  <si>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</si>
  <si>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</si>
  <si>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</si>
  <si>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</si>
  <si>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</si>
  <si>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</si>
  <si>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</si>
  <si>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</si>
  <si>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</si>
  <si>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</si>
  <si>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</si>
  <si>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</si>
  <si>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</si>
  <si>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</si>
  <si>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</si>
  <si>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</si>
  <si>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</si>
  <si>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</si>
  <si>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</si>
  <si>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</si>
  <si>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</si>
  <si>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</si>
  <si>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</si>
  <si>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</si>
  <si>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</si>
  <si>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</si>
  <si>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</si>
  <si>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</si>
  <si>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</si>
  <si>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</si>
  <si>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</si>
  <si>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</si>
  <si>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</si>
  <si>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</si>
  <si>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</si>
  <si>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</si>
  <si>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</si>
  <si>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</si>
  <si>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</si>
  <si>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</si>
  <si>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</si>
  <si>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</si>
  <si>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</si>
  <si>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</si>
  <si>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</si>
  <si>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</si>
  <si>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</si>
  <si>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</si>
  <si>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</si>
  <si>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</si>
  <si>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</si>
  <si>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</si>
  <si>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</si>
  <si>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</si>
  <si>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</si>
  <si>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</si>
  <si>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</si>
  <si>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</si>
  <si>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</si>
  <si>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</si>
  <si>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</si>
  <si>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</si>
  <si>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</si>
  <si>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</si>
  <si>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</si>
  <si>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</si>
  <si>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</si>
  <si>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</si>
  <si>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</si>
  <si>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</si>
  <si>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</si>
  <si>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</si>
  <si>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</si>
  <si>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</si>
  <si>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</si>
  <si>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</si>
  <si>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</si>
  <si>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</si>
  <si>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</si>
  <si>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</si>
  <si>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</si>
  <si>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</si>
  <si>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</si>
  <si>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</si>
  <si>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</si>
  <si>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</si>
  <si>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</si>
  <si>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</si>
  <si>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</si>
  <si>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</si>
  <si>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</si>
  <si>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</si>
  <si>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</si>
  <si>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</si>
  <si>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</si>
  <si>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</si>
  <si>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</si>
  <si>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</si>
  <si>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</si>
  <si>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</si>
  <si>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</si>
  <si>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</si>
  <si>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</si>
  <si>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</si>
  <si>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</si>
  <si>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</si>
  <si>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</si>
  <si>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</si>
  <si>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</si>
  <si>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</si>
  <si>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</si>
  <si>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</si>
  <si>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</si>
  <si>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</si>
  <si>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</si>
  <si>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</si>
  <si>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</si>
  <si>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</si>
  <si>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</si>
  <si>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</si>
  <si>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</si>
  <si>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</si>
  <si>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</si>
  <si>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</si>
  <si>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</si>
  <si>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</si>
  <si>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</si>
  <si>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</si>
  <si>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</si>
  <si>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</si>
  <si>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</si>
  <si>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</si>
  <si>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</si>
  <si>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</si>
  <si>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</si>
  <si>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</si>
  <si>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</si>
  <si>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</si>
  <si>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</si>
  <si>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</si>
  <si>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</si>
  <si>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</si>
  <si>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</si>
  <si>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</si>
  <si>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</si>
  <si>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</si>
  <si>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</si>
  <si>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</si>
  <si>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</si>
  <si>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</si>
  <si>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</si>
  <si>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</si>
  <si>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</si>
  <si>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</si>
  <si>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</si>
  <si>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</si>
  <si>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</si>
  <si>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</si>
  <si>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</si>
  <si>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</si>
  <si>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</si>
  <si>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</si>
  <si>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</si>
  <si>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</si>
  <si>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</si>
  <si>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</si>
  <si>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</si>
  <si>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</si>
  <si>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</si>
  <si>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</si>
  <si>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</si>
  <si>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</si>
  <si>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</si>
  <si>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</si>
  <si>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</si>
  <si>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</si>
  <si>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</si>
  <si>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</si>
  <si>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</si>
  <si>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</si>
  <si>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</si>
  <si>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</si>
  <si>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</si>
  <si>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</si>
  <si>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</si>
  <si>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</si>
  <si>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</si>
  <si>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</si>
  <si>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</si>
  <si>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</si>
  <si>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</si>
  <si>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</si>
  <si>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</si>
  <si>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</si>
  <si>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</si>
  <si>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</si>
  <si>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</si>
  <si>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</si>
  <si>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</si>
  <si>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</si>
  <si>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</si>
  <si>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</si>
  <si>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</si>
  <si>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</si>
  <si>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</si>
  <si>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</si>
  <si>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</si>
  <si>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</si>
  <si>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</si>
  <si>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</si>
  <si>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</si>
  <si>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</si>
  <si>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</si>
  <si>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</si>
  <si>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</si>
  <si>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</si>
  <si>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</si>
  <si>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</si>
  <si>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</si>
  <si>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</si>
  <si>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</si>
  <si>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</si>
  <si>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</si>
  <si>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</si>
  <si>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</si>
  <si>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</si>
  <si>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</si>
  <si>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</si>
  <si>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</si>
  <si>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</si>
  <si>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</si>
  <si>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</si>
  <si>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</si>
  <si>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</si>
  <si>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</si>
  <si>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</si>
  <si>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</si>
  <si>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</si>
  <si>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</si>
  <si>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</si>
  <si>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</si>
  <si>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</si>
  <si>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</si>
  <si>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</si>
  <si>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</si>
  <si>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</si>
  <si>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</si>
  <si>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</si>
  <si>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</si>
  <si>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</si>
  <si>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</si>
  <si>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</si>
  <si>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</si>
  <si>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</si>
  <si>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</si>
  <si>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</si>
  <si>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</si>
  <si>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</si>
  <si>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</si>
  <si>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</si>
  <si>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</si>
  <si>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</si>
  <si>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</si>
  <si>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</si>
  <si>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</si>
  <si>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</si>
  <si>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</si>
  <si>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</si>
  <si>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</si>
  <si>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</si>
  <si>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</si>
  <si>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</si>
  <si>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</si>
  <si>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</si>
  <si>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</si>
  <si>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</si>
  <si>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</si>
  <si>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</si>
  <si>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</si>
  <si>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</si>
  <si>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</si>
  <si>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</si>
  <si>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</si>
  <si>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</si>
  <si>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</si>
  <si>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</si>
  <si>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</si>
  <si>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</si>
  <si>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</si>
  <si>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</si>
  <si>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</si>
  <si>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</si>
  <si>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</si>
  <si>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</si>
  <si>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</si>
  <si>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</si>
  <si>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</si>
  <si>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</si>
  <si>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</si>
  <si>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</si>
  <si>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</si>
  <si>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</si>
  <si>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</si>
  <si>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</si>
  <si>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</si>
  <si>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</si>
  <si>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</si>
  <si>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</si>
  <si>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</si>
  <si>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</si>
  <si>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</si>
  <si>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</si>
  <si>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</si>
  <si>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</si>
  <si>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</si>
  <si>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</si>
  <si>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</si>
  <si>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</si>
  <si>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</si>
  <si>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</si>
  <si>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</si>
  <si>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</si>
  <si>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</si>
  <si>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</si>
  <si>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</si>
  <si>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</si>
  <si>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</si>
  <si>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</si>
  <si>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</si>
  <si>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</si>
  <si>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</si>
  <si>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</si>
  <si>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</si>
  <si>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</si>
  <si>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</si>
  <si>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</si>
  <si>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</si>
  <si>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</si>
  <si>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</si>
  <si>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</si>
  <si>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</si>
  <si>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</si>
  <si>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</si>
  <si>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</si>
  <si>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</si>
  <si>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</si>
  <si>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</si>
  <si>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</si>
  <si>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</si>
  <si>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</si>
  <si>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</si>
  <si>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</si>
  <si>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</si>
  <si>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</si>
  <si>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</si>
  <si>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</si>
  <si>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</si>
  <si>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</si>
  <si>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</si>
  <si>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</si>
  <si>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</si>
  <si>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</si>
  <si>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</si>
  <si>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</si>
  <si>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</si>
  <si>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</si>
  <si>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</si>
  <si>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</si>
  <si>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</si>
  <si>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</si>
  <si>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</si>
  <si>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</si>
  <si>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</si>
  <si>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</si>
  <si>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</si>
  <si>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</si>
  <si>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</si>
  <si>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</si>
  <si>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</si>
  <si>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</si>
  <si>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</si>
  <si>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</si>
  <si>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</si>
  <si>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</si>
  <si>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</si>
  <si>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</si>
  <si>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</si>
  <si>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</si>
  <si>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</si>
  <si>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</si>
  <si>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</si>
  <si>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</si>
  <si>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</si>
  <si>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</si>
  <si>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</si>
  <si>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</si>
  <si>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</si>
  <si>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</si>
  <si>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</si>
  <si>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</si>
  <si>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</si>
  <si>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</si>
  <si>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</si>
  <si>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</si>
  <si>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</si>
  <si>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</si>
  <si>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</si>
  <si>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</si>
  <si>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</si>
  <si>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</si>
  <si>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</si>
  <si>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</si>
  <si>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</si>
  <si>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</si>
  <si>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</si>
  <si>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</si>
  <si>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</si>
  <si>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</si>
  <si>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</si>
  <si>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</si>
  <si>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</si>
  <si>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</si>
  <si>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</si>
  <si>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</si>
  <si>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</si>
  <si>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</si>
  <si>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</si>
  <si>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</si>
  <si>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</si>
  <si>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</si>
  <si>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</si>
  <si>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</si>
  <si>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</si>
  <si>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</si>
  <si>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</si>
  <si>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</si>
  <si>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</si>
  <si>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</si>
  <si>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</si>
  <si>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</si>
  <si>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</si>
  <si>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</si>
  <si>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</si>
  <si>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</si>
  <si>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</si>
  <si>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</si>
  <si>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</si>
  <si>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</si>
  <si>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</si>
  <si>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</si>
  <si>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</si>
  <si>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</si>
  <si>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</si>
  <si>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</si>
  <si>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</si>
  <si>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</si>
  <si>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</si>
  <si>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</si>
  <si>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</si>
  <si>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</si>
  <si>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</si>
  <si>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</si>
  <si>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</si>
  <si>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</si>
  <si>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</si>
  <si>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</si>
  <si>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</si>
  <si>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</si>
  <si>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</si>
  <si>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</si>
  <si>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</si>
  <si>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</si>
  <si>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</si>
  <si>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</si>
  <si>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</si>
  <si>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</si>
  <si>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</si>
  <si>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</si>
  <si>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</si>
  <si>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</si>
  <si>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</si>
  <si>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</si>
  <si>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</si>
  <si>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</si>
  <si>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</si>
  <si>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</si>
  <si>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</si>
  <si>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</si>
  <si>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</si>
  <si>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</si>
  <si>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</si>
  <si>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</si>
  <si>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</si>
  <si>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</si>
  <si>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</si>
  <si>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</si>
  <si>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</si>
  <si>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</si>
  <si>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</si>
  <si>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</si>
  <si>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</si>
  <si>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</si>
  <si>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</si>
  <si>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</si>
  <si>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</si>
  <si>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</si>
  <si>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</si>
  <si>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</si>
  <si>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</si>
  <si>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</si>
  <si>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</si>
  <si>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</si>
  <si>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</si>
  <si>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</si>
  <si>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</si>
  <si>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</si>
  <si>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</si>
  <si>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</si>
  <si>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</si>
  <si>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</si>
  <si>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</si>
  <si>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</si>
  <si>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</si>
  <si>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</si>
  <si>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</si>
  <si>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</si>
  <si>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</si>
  <si>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</si>
  <si>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</si>
  <si>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</si>
  <si>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</si>
  <si>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</si>
  <si>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</si>
  <si>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</si>
  <si>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</si>
  <si>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</si>
  <si>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</si>
  <si>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</si>
  <si>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</si>
  <si>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</si>
  <si>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</si>
  <si>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</si>
  <si>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</si>
  <si>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</si>
  <si>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</si>
  <si>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</si>
  <si>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</si>
  <si>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</si>
  <si>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</si>
  <si>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</si>
  <si>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</si>
  <si>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</si>
  <si>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</si>
  <si>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</si>
  <si>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</si>
  <si>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</si>
  <si>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</si>
  <si>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</si>
  <si>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</si>
  <si>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</si>
  <si>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</si>
  <si>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</si>
  <si>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</si>
  <si>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</si>
  <si>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</si>
  <si>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</si>
  <si>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</si>
  <si>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</si>
  <si>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</si>
  <si>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</si>
  <si>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</si>
  <si>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</si>
  <si>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</si>
  <si>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</si>
  <si>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</si>
  <si>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</si>
  <si>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</si>
  <si>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</si>
  <si>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</si>
  <si>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</si>
  <si>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</si>
  <si>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</si>
  <si>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</si>
  <si>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</si>
  <si>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</si>
  <si>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</si>
  <si>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</si>
  <si>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</si>
  <si>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</si>
  <si>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</si>
  <si>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</si>
  <si>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</si>
  <si>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</si>
  <si>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</si>
  <si>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</si>
  <si>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</si>
  <si>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</si>
  <si>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</si>
  <si>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</si>
  <si>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</si>
  <si>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</si>
  <si>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</si>
  <si>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</si>
  <si>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</si>
  <si>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</si>
  <si>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</si>
  <si>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</si>
  <si>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</si>
  <si>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</si>
  <si>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</si>
  <si>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</si>
  <si>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</si>
  <si>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</si>
  <si>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</si>
  <si>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</si>
  <si>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</si>
  <si>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</si>
  <si>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</si>
  <si>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</si>
  <si>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</si>
  <si>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</si>
  <si>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</si>
  <si>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</si>
  <si>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</si>
  <si>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</si>
  <si>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</si>
  <si>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</si>
  <si>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</si>
  <si>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</si>
  <si>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</si>
  <si>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</si>
  <si>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</si>
  <si>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</si>
  <si>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</si>
  <si>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</si>
  <si>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</si>
  <si>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</si>
  <si>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</si>
  <si>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</si>
  <si>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</si>
  <si>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</si>
  <si>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</si>
  <si>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</si>
  <si>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</si>
  <si>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</si>
  <si>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</si>
  <si>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</si>
  <si>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</si>
  <si>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</si>
  <si>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</si>
  <si>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</si>
  <si>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</si>
  <si>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</si>
  <si>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</si>
  <si>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</si>
  <si>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</si>
  <si>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</si>
  <si>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</si>
  <si>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</si>
  <si>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</si>
  <si>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</si>
  <si>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</si>
  <si>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</si>
  <si>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</si>
  <si>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</si>
  <si>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</si>
  <si>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</si>
  <si>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</si>
  <si>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</si>
  <si>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</si>
  <si>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</si>
  <si>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</si>
  <si>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</si>
  <si>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</si>
  <si>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</si>
  <si>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</si>
  <si>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</si>
  <si>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</si>
  <si>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</si>
  <si>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</si>
  <si>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</si>
  <si>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</si>
  <si>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</si>
  <si>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</si>
  <si>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</si>
  <si>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</si>
  <si>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</si>
  <si>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</si>
  <si>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</si>
  <si>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</si>
  <si>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</si>
  <si>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</si>
  <si>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</si>
  <si>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</si>
  <si>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</si>
  <si>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</si>
  <si>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</si>
  <si>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</si>
  <si>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</si>
  <si>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</si>
  <si>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</si>
  <si>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</si>
  <si>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</si>
  <si>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</si>
  <si>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</si>
  <si>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</si>
  <si>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</si>
  <si>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</si>
  <si>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</si>
  <si>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</si>
  <si>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</si>
  <si>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</si>
  <si>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</si>
  <si>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</si>
  <si>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</si>
  <si>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</si>
  <si>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</si>
  <si>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</si>
  <si>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</si>
  <si>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</si>
  <si>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</si>
  <si>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</si>
  <si>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</si>
  <si>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</si>
  <si>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</si>
  <si>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</si>
  <si>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</si>
  <si>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</si>
  <si>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</si>
  <si>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</si>
  <si>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</si>
  <si>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</si>
  <si>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</si>
  <si>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</si>
  <si>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</si>
  <si>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</si>
  <si>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</si>
  <si>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</si>
  <si>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</si>
  <si>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</si>
  <si>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</si>
  <si>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</si>
  <si>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</si>
  <si>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</si>
  <si>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</si>
  <si>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</si>
  <si>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</si>
  <si>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</si>
  <si>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</si>
  <si>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</si>
  <si>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</si>
  <si>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</si>
  <si>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</si>
  <si>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</si>
  <si>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</si>
  <si>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</si>
  <si>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</si>
  <si>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</si>
  <si>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</si>
  <si>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</si>
  <si>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</si>
  <si>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</si>
  <si>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</si>
  <si>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</si>
  <si>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</si>
  <si>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</si>
  <si>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</si>
  <si>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</si>
  <si>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</si>
  <si>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</si>
  <si>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</si>
  <si>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</si>
  <si>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</si>
  <si>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</si>
  <si>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</si>
  <si>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</si>
  <si>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</si>
  <si>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</si>
  <si>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</si>
  <si>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</si>
  <si>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</si>
  <si>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</si>
  <si>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</si>
  <si>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</si>
  <si>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</si>
  <si>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</si>
  <si>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</si>
  <si>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</si>
  <si>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</si>
  <si>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</si>
  <si>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</si>
  <si>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</si>
  <si>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</si>
  <si>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</si>
  <si>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</si>
  <si>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</si>
  <si>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</si>
  <si>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</si>
  <si>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</si>
  <si>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</si>
  <si>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</si>
  <si>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</si>
  <si>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</si>
  <si>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</si>
  <si>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</si>
  <si>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</si>
  <si>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</si>
  <si>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</si>
  <si>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</si>
  <si>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</si>
  <si>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</si>
  <si>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</si>
  <si>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</si>
  <si>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</si>
  <si>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</si>
  <si>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</si>
  <si>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</si>
  <si>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</si>
  <si>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</si>
  <si>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</si>
  <si>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</si>
  <si>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</si>
  <si>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</si>
  <si>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</si>
  <si>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</si>
  <si>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</si>
  <si>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</si>
  <si>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</si>
  <si>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</si>
  <si>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</si>
  <si>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</si>
  <si>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</si>
  <si>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</si>
  <si>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</si>
  <si>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</si>
  <si>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</si>
  <si>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</si>
  <si>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</si>
  <si>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</si>
  <si>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</si>
  <si>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</si>
  <si>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</si>
  <si>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</si>
  <si>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</si>
  <si>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</si>
  <si>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</si>
  <si>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</si>
  <si>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</si>
  <si>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</si>
  <si>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</si>
  <si>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</si>
  <si>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</si>
  <si>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</si>
  <si>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</si>
  <si>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</si>
  <si>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</si>
  <si>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</si>
  <si>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</si>
  <si>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</si>
  <si>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</si>
  <si>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</si>
  <si>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</si>
  <si>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</si>
  <si>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</si>
  <si>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</si>
  <si>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</si>
  <si>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</si>
  <si>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</si>
  <si>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</si>
  <si>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</si>
  <si>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</si>
  <si>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</si>
  <si>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</si>
  <si>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</si>
  <si>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</si>
  <si>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</si>
  <si>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</si>
  <si>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</si>
  <si>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</si>
  <si>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</si>
  <si>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</si>
  <si>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</si>
  <si>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</si>
  <si>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</si>
  <si>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</si>
  <si>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</si>
  <si>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</si>
  <si>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</si>
  <si>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</si>
  <si>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</si>
  <si>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</si>
  <si>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</si>
  <si>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</si>
  <si>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</si>
  <si>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</si>
  <si>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</si>
  <si>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</si>
  <si>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</si>
  <si>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</si>
  <si>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</si>
  <si>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</si>
  <si>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</si>
  <si>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</si>
  <si>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</si>
  <si>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</si>
  <si>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</si>
  <si>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</si>
  <si>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</si>
  <si>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</si>
  <si>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</si>
  <si>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</si>
  <si>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</si>
  <si>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</si>
  <si>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</si>
  <si>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</si>
  <si>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</si>
  <si>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</si>
  <si>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</si>
  <si>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</si>
  <si>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</si>
  <si>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</si>
  <si>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</si>
  <si>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</si>
  <si>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</si>
  <si>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</si>
  <si>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</si>
  <si>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</si>
  <si>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</si>
  <si>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</si>
  <si>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</si>
  <si>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</si>
  <si>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</si>
  <si>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</si>
  <si>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</si>
  <si>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</si>
  <si>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</si>
  <si>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</si>
  <si>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</si>
  <si>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</si>
  <si>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</si>
  <si>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</si>
  <si>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</si>
  <si>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</si>
  <si>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</si>
  <si>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</si>
  <si>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</si>
  <si>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</si>
  <si>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</si>
  <si>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</si>
  <si>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</si>
  <si>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</si>
  <si>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</si>
  <si>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</si>
  <si>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</si>
  <si>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</si>
  <si>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</si>
  <si>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</si>
  <si>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</si>
  <si>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</si>
  <si>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</si>
  <si>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</si>
  <si>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</si>
  <si>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</si>
  <si>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</si>
  <si>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</si>
  <si>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</si>
  <si>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</si>
  <si>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</si>
  <si>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</si>
  <si>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</si>
  <si>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</si>
  <si>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</si>
  <si>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</si>
  <si>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</si>
  <si>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</si>
  <si>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</si>
  <si>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</si>
  <si>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</si>
  <si>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</si>
  <si>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</si>
  <si>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</si>
  <si>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</si>
  <si>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</si>
  <si>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</si>
  <si>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</si>
  <si>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</si>
  <si>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</si>
  <si>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</si>
  <si>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</si>
  <si>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</si>
  <si>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</si>
  <si>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</si>
  <si>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</si>
  <si>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</si>
  <si>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</si>
  <si>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</si>
  <si>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</si>
  <si>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</si>
  <si>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</si>
  <si>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</si>
  <si>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</si>
  <si>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</si>
  <si>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</si>
  <si>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</si>
  <si>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</si>
  <si>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</si>
  <si>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</si>
  <si>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</si>
  <si>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</si>
  <si>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</si>
  <si>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</si>
  <si>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</si>
  <si>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</si>
  <si>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</si>
  <si>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</si>
  <si>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</si>
  <si>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</si>
  <si>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</si>
  <si>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</si>
  <si>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</si>
  <si>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</si>
  <si>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</si>
  <si>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</si>
  <si>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</si>
  <si>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</si>
  <si>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</si>
  <si>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</si>
  <si>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</si>
  <si>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</si>
  <si>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</si>
  <si>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</si>
  <si>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</si>
  <si>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</si>
  <si>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</si>
  <si>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</si>
  <si>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</si>
  <si>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</si>
  <si>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</si>
  <si>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</si>
  <si>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</si>
  <si>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</si>
  <si>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</si>
  <si>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</si>
  <si>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</si>
  <si>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</si>
  <si>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</si>
  <si>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</si>
  <si>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</si>
  <si>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</si>
  <si>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</si>
  <si>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</si>
  <si>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</si>
  <si>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</si>
  <si>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</si>
  <si>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</si>
  <si>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</si>
  <si>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</si>
  <si>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</si>
  <si>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</si>
  <si>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</si>
  <si>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</si>
  <si>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</si>
  <si>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</si>
  <si>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</si>
  <si>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</si>
  <si>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</si>
  <si>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</si>
  <si>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</si>
  <si>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</si>
  <si>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</si>
  <si>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</si>
  <si>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</si>
  <si>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</si>
  <si>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</si>
  <si>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</si>
  <si>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</si>
  <si>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</si>
  <si>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</si>
  <si>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</si>
  <si>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</si>
  <si>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</si>
  <si>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</si>
  <si>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</si>
  <si>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</si>
  <si>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</si>
  <si>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</si>
  <si>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</si>
  <si>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</si>
  <si>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</si>
  <si>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</si>
  <si>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</si>
  <si>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</si>
  <si>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</si>
  <si>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</si>
  <si>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</si>
  <si>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</si>
  <si>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</si>
  <si>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</si>
  <si>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</si>
  <si>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</si>
  <si>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</si>
  <si>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</si>
  <si>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</si>
  <si>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</si>
  <si>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</si>
  <si>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</si>
  <si>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</si>
  <si>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</si>
  <si>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</si>
  <si>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</si>
  <si>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</si>
  <si>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</si>
  <si>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</si>
  <si>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</si>
  <si>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</si>
  <si>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</si>
  <si>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</si>
  <si>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</si>
  <si>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</si>
  <si>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</si>
  <si>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</si>
  <si>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</si>
  <si>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</si>
  <si>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</si>
  <si>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</si>
  <si>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</si>
  <si>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</si>
  <si>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</si>
  <si>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</si>
  <si>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</si>
  <si>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</si>
  <si>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</si>
  <si>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</si>
  <si>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</si>
  <si>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</si>
  <si>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</si>
  <si>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</si>
  <si>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</si>
  <si>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</si>
  <si>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</si>
  <si>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</si>
  <si>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</si>
  <si>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</si>
  <si>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</si>
  <si>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</si>
  <si>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</si>
  <si>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</si>
  <si>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</si>
  <si>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</si>
  <si>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</si>
  <si>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</si>
  <si>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</si>
  <si>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</si>
  <si>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</si>
  <si>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</si>
  <si>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</si>
  <si>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</si>
  <si>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</si>
  <si>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</si>
  <si>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</si>
  <si>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</si>
  <si>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</si>
  <si>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</si>
  <si>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</si>
  <si>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</si>
  <si>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</si>
  <si>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</si>
  <si>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</si>
  <si>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</si>
  <si>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</si>
  <si>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</si>
  <si>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</si>
  <si>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</si>
  <si>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</si>
  <si>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</si>
  <si>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</si>
  <si>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</si>
  <si>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</si>
  <si>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</si>
  <si>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</si>
  <si>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</si>
  <si>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</si>
  <si>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</si>
  <si>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</si>
  <si>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</si>
  <si>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</si>
  <si>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</si>
  <si>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</si>
  <si>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</si>
  <si>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</si>
  <si>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</si>
  <si>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</si>
  <si>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</si>
  <si>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</si>
  <si>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</si>
  <si>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</si>
  <si>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</si>
  <si>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</si>
  <si>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</si>
  <si>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</si>
  <si>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</si>
  <si>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</si>
  <si>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</si>
  <si>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</si>
  <si>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</si>
  <si>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</si>
  <si>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</si>
  <si>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</si>
  <si>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</si>
  <si>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</si>
  <si>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</si>
  <si>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</si>
  <si>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</si>
  <si>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</si>
  <si>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</si>
  <si>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</si>
  <si>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</si>
  <si>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</si>
  <si>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</si>
  <si>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</si>
  <si>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</si>
  <si>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</si>
  <si>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</si>
  <si>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</si>
  <si>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</si>
  <si>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</si>
  <si>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</si>
  <si>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</si>
  <si>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</si>
  <si>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</si>
  <si>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</si>
  <si>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</si>
  <si>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</si>
  <si>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</si>
  <si>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</si>
  <si>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</si>
  <si>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</si>
  <si>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</si>
  <si>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</si>
  <si>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</si>
  <si>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</si>
  <si>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</si>
  <si>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</si>
  <si>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</si>
  <si>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</si>
  <si>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</si>
  <si>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</si>
  <si>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</si>
  <si>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</si>
  <si>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</si>
  <si>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</si>
  <si>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</si>
  <si>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</si>
  <si>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</si>
  <si>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</si>
  <si>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</si>
  <si>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</si>
  <si>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</si>
  <si>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</si>
  <si>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</si>
  <si>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</si>
  <si>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</si>
  <si>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</si>
  <si>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</si>
  <si>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</si>
  <si>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</si>
  <si>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</si>
  <si>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</si>
  <si>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</si>
  <si>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</si>
  <si>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</si>
  <si>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</si>
  <si>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</si>
  <si>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</si>
  <si>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</si>
  <si>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</si>
  <si>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</si>
  <si>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</si>
  <si>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</si>
  <si>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</si>
  <si>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</si>
  <si>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</si>
  <si>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</si>
  <si>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</si>
  <si>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</si>
  <si>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</si>
  <si>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</si>
  <si>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</si>
  <si>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</si>
  <si>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</si>
  <si>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</si>
  <si>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</si>
  <si>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</si>
  <si>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</si>
  <si>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</si>
  <si>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</si>
  <si>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</si>
  <si>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</si>
  <si>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</si>
  <si>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</si>
  <si>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</si>
  <si>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</si>
  <si>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</si>
  <si>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</si>
  <si>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</si>
  <si>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</si>
  <si>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</si>
  <si>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</si>
  <si>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</si>
  <si>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</si>
  <si>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</si>
  <si>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</si>
  <si>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</si>
  <si>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</si>
  <si>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</si>
  <si>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</si>
  <si>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</si>
  <si>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</si>
  <si>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</si>
  <si>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</si>
  <si>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</si>
  <si>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</si>
  <si>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</si>
  <si>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</si>
  <si>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</si>
  <si>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</si>
  <si>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</si>
  <si>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</si>
  <si>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</si>
  <si>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</si>
  <si>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</si>
  <si>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</si>
  <si>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</si>
  <si>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</si>
  <si>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</si>
  <si>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</si>
  <si>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</si>
  <si>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</si>
  <si>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</si>
  <si>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</si>
  <si>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</si>
  <si>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</si>
  <si>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</si>
  <si>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</si>
  <si>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</si>
  <si>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</si>
  <si>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</si>
  <si>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</si>
  <si>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</si>
  <si>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</si>
  <si>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</si>
  <si>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</si>
  <si>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</si>
  <si>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</si>
  <si>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</si>
  <si>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</si>
  <si>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</si>
  <si>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</si>
  <si>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</si>
  <si>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</si>
  <si>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</si>
  <si>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</si>
  <si>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</si>
  <si>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</si>
  <si>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</si>
  <si>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</si>
  <si>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</si>
  <si>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</si>
  <si>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</si>
  <si>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</si>
  <si>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</si>
  <si>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</si>
  <si>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</si>
  <si>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</si>
  <si>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</si>
  <si>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</si>
  <si>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</si>
  <si>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</si>
  <si>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</si>
  <si>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</si>
  <si>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</si>
  <si>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</si>
  <si>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</si>
  <si>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</si>
  <si>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</si>
  <si>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</si>
  <si>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</si>
  <si>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</si>
  <si>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</si>
  <si>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</si>
  <si>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</si>
  <si>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</si>
  <si>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</si>
  <si>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</si>
  <si>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</si>
  <si>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</si>
  <si>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</si>
  <si>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</si>
  <si>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</si>
  <si>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</si>
  <si>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</si>
  <si>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</si>
  <si>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</si>
  <si>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</si>
  <si>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</si>
  <si>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</si>
  <si>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</si>
  <si>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</si>
  <si>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</si>
  <si>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</si>
  <si>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</si>
  <si>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</si>
  <si>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</si>
  <si>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</si>
  <si>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</si>
  <si>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</si>
  <si>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</si>
  <si>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</si>
  <si>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</si>
  <si>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</si>
  <si>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</si>
  <si>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</si>
  <si>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</si>
  <si>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</si>
  <si>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</si>
  <si>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</si>
  <si>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</si>
  <si>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</si>
  <si>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</si>
  <si>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</si>
  <si>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</si>
  <si>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</si>
  <si>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</si>
  <si>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</si>
  <si>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</si>
  <si>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</si>
  <si>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</si>
  <si>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</si>
  <si>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</si>
  <si>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</si>
  <si>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</si>
  <si>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</si>
  <si>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</si>
  <si>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</si>
  <si>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</si>
  <si>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</si>
  <si>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</si>
  <si>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</si>
  <si>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</si>
  <si>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</si>
  <si>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</si>
  <si>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</si>
  <si>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</si>
  <si>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</si>
  <si>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</si>
  <si>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</si>
  <si>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</si>
  <si>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</si>
  <si>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</si>
  <si>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</si>
  <si>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</si>
  <si>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</si>
  <si>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</si>
  <si>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</si>
  <si>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</si>
  <si>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</si>
  <si>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</si>
  <si>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</si>
  <si>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</si>
  <si>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</si>
  <si>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</si>
  <si>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</si>
  <si>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</si>
  <si>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</si>
  <si>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</si>
  <si>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</si>
  <si>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</si>
  <si>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</si>
  <si>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</si>
  <si>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</si>
  <si>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</si>
  <si>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</si>
  <si>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</si>
  <si>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</si>
  <si>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</si>
  <si>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</si>
  <si>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</si>
  <si>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</si>
  <si>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</si>
  <si>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</si>
  <si>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</si>
  <si>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</si>
  <si>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</si>
  <si>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</si>
  <si>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</si>
  <si>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</si>
  <si>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</si>
  <si>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</si>
  <si>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</si>
  <si>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</si>
  <si>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</si>
  <si>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</si>
  <si>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</si>
  <si>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</si>
  <si>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</si>
  <si>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</si>
  <si>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</si>
  <si>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</si>
  <si>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</si>
  <si>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</si>
  <si>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</si>
  <si>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</si>
  <si>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</si>
  <si>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</si>
  <si>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</si>
  <si>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</si>
  <si>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</si>
  <si>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</si>
  <si>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</si>
  <si>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</si>
  <si>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</si>
  <si>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</si>
  <si>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</si>
  <si>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</si>
  <si>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</si>
  <si>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</si>
  <si>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</si>
  <si>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</si>
  <si>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</si>
  <si>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</si>
  <si>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</si>
  <si>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</si>
  <si>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</si>
  <si>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</si>
  <si>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</si>
  <si>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</si>
  <si>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</si>
  <si>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</si>
  <si>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</si>
  <si>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</si>
  <si>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</si>
  <si>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</si>
  <si>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</si>
  <si>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</si>
  <si>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</si>
  <si>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</si>
  <si>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</si>
  <si>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</si>
  <si>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</si>
  <si>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</si>
  <si>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</si>
  <si>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</si>
  <si>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</si>
  <si>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</si>
  <si>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</si>
  <si>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</si>
  <si>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</si>
  <si>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</si>
  <si>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</si>
  <si>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</si>
  <si>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</si>
  <si>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</si>
  <si>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</si>
  <si>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</si>
  <si>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</si>
  <si>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</si>
  <si>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</si>
  <si>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</si>
  <si>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</si>
  <si>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</si>
  <si>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</si>
  <si>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</si>
  <si>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</si>
  <si>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</si>
  <si>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</si>
  <si>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</si>
  <si>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</si>
  <si>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</si>
  <si>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</si>
  <si>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</si>
  <si>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</si>
  <si>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</si>
  <si>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</si>
  <si>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</si>
  <si>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</si>
  <si>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</si>
  <si>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</si>
  <si>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</si>
  <si>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</si>
  <si>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</si>
  <si>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</si>
  <si>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</si>
  <si>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</si>
  <si>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</si>
  <si>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</si>
  <si>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</si>
  <si>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</si>
  <si>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</si>
  <si>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</si>
  <si>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</si>
  <si>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</si>
  <si>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</si>
  <si>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</si>
  <si>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</si>
  <si>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</si>
  <si>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</si>
  <si>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</si>
  <si>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</si>
  <si>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</si>
  <si>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</si>
  <si>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</si>
  <si>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</si>
  <si>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</si>
  <si>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</si>
  <si>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</si>
  <si>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</si>
  <si>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</si>
  <si>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</si>
  <si>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</si>
  <si>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</si>
  <si>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</si>
  <si>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</si>
  <si>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</si>
  <si>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</si>
  <si>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</si>
  <si>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</si>
  <si>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</si>
  <si>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</si>
  <si>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</si>
  <si>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</si>
  <si>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</si>
  <si>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</si>
  <si>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</si>
  <si>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</si>
  <si>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</si>
  <si>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</si>
  <si>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</si>
  <si>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</si>
  <si>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</si>
  <si>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</si>
  <si>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</si>
  <si>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</si>
  <si>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</si>
  <si>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</si>
  <si>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</si>
  <si>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</si>
  <si>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</si>
  <si>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</si>
  <si>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</si>
  <si>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</si>
  <si>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</si>
  <si>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</si>
  <si>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</si>
  <si>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</si>
  <si>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</si>
  <si>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</si>
  <si>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</si>
  <si>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</si>
  <si>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</si>
  <si>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</si>
  <si>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</si>
  <si>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</si>
  <si>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</si>
  <si>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</si>
  <si>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</si>
  <si>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</si>
  <si>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</si>
  <si>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</si>
  <si>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</si>
  <si>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</si>
  <si>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</si>
  <si>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</si>
  <si>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</si>
  <si>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</si>
  <si>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</si>
  <si>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</si>
  <si>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</si>
  <si>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</si>
  <si>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</si>
  <si>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</si>
  <si>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</si>
  <si>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</si>
  <si>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</si>
  <si>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</si>
  <si>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</si>
  <si>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</si>
  <si>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</si>
  <si>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</si>
  <si>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</si>
  <si>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</si>
  <si>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</si>
  <si>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</si>
  <si>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</si>
  <si>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</si>
  <si>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</si>
  <si>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</si>
  <si>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</si>
  <si>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</si>
  <si>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</si>
  <si>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</si>
  <si>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</si>
  <si>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</si>
  <si>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</si>
  <si>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</si>
  <si>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</si>
  <si>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</si>
  <si>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</si>
  <si>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</si>
  <si>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</si>
  <si>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</si>
  <si>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</si>
  <si>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</si>
  <si>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</si>
  <si>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</si>
  <si>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</si>
  <si>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</si>
  <si>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</si>
  <si>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</si>
  <si>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</si>
  <si>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</si>
  <si>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</si>
  <si>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</si>
  <si>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</si>
  <si>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</si>
  <si>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</si>
  <si>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</si>
  <si>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</si>
  <si>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</si>
  <si>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</si>
  <si>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</si>
  <si>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</si>
  <si>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</si>
  <si>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</si>
  <si>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</si>
  <si>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</si>
  <si>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</si>
  <si>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</si>
  <si>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</si>
  <si>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</si>
  <si>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</si>
  <si>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</si>
  <si>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</si>
  <si>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</si>
  <si>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</si>
  <si>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</si>
  <si>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</si>
  <si>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</si>
  <si>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</si>
  <si>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</si>
  <si>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</si>
  <si>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</si>
  <si>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</si>
  <si>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</si>
  <si>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</si>
  <si>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</si>
  <si>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</si>
  <si>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</si>
  <si>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</si>
  <si>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</si>
  <si>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</si>
  <si>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</si>
  <si>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</si>
  <si>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</si>
  <si>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</si>
  <si>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</si>
  <si>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</si>
  <si>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</si>
  <si>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</si>
  <si>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</si>
  <si>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</si>
  <si>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</si>
  <si>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</si>
  <si>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</si>
  <si>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</si>
  <si>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</si>
  <si>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</si>
  <si>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</si>
  <si>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</si>
  <si>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</si>
  <si>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</si>
  <si>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</si>
  <si>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</si>
  <si>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</si>
  <si>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</si>
  <si>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</si>
  <si>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</si>
  <si>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</si>
  <si>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</si>
  <si>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</si>
  <si>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</si>
  <si>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</si>
  <si>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</si>
  <si>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</si>
  <si>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</si>
  <si>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</si>
  <si>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</si>
  <si>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</si>
  <si>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</si>
  <si>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</si>
  <si>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</si>
  <si>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</si>
  <si>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</si>
  <si>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</si>
  <si>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</si>
  <si>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</si>
  <si>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</si>
  <si>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</si>
  <si>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</si>
  <si>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</si>
  <si>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</si>
  <si>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</si>
  <si>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</si>
  <si>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</si>
  <si>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</si>
  <si>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</si>
  <si>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</si>
  <si>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</si>
  <si>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</si>
  <si>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</si>
  <si>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</si>
  <si>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</si>
  <si>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</si>
  <si>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</si>
  <si>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</si>
  <si>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</si>
  <si>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</si>
  <si>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</si>
  <si>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</si>
  <si>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</si>
  <si>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</si>
  <si>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</si>
  <si>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</si>
  <si>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</si>
  <si>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</si>
  <si>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</si>
  <si>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</si>
  <si>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</si>
  <si>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</si>
  <si>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</si>
  <si>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</si>
  <si>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</si>
  <si>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</si>
  <si>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</si>
  <si>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</si>
  <si>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</si>
  <si>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</si>
  <si>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</si>
  <si>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</si>
  <si>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</si>
  <si>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</si>
  <si>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</si>
  <si>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</si>
  <si>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</si>
  <si>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</si>
  <si>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</si>
  <si>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</si>
  <si>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</si>
  <si>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</si>
  <si>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</si>
  <si>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</si>
  <si>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</si>
  <si>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</si>
  <si>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</si>
  <si>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</si>
  <si>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</si>
  <si>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</si>
  <si>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</si>
  <si>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</si>
  <si>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</si>
  <si>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</si>
  <si>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</si>
  <si>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</si>
  <si>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</si>
  <si>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</si>
  <si>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</si>
  <si>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</si>
  <si>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</si>
  <si>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</si>
  <si>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</si>
  <si>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</si>
  <si>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</si>
  <si>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</si>
  <si>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</si>
  <si>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</si>
  <si>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</si>
  <si>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</si>
  <si>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</si>
  <si>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</si>
  <si>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</si>
  <si>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</si>
  <si>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</si>
  <si>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</si>
  <si>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</si>
  <si>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</si>
  <si>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</si>
  <si>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</si>
  <si>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</si>
  <si>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</si>
  <si>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</si>
  <si>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</si>
  <si>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</si>
  <si>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</si>
  <si>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</si>
  <si>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</si>
  <si>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</si>
  <si>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</si>
  <si>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</si>
  <si>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</si>
  <si>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</si>
  <si>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</si>
  <si>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</si>
  <si>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</si>
  <si>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</si>
  <si>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</si>
  <si>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</si>
  <si>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</si>
  <si>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</si>
  <si>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</si>
  <si>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</si>
  <si>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</si>
  <si>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</si>
  <si>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</si>
  <si>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</si>
  <si>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</si>
  <si>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</si>
  <si>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</si>
  <si>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</si>
  <si>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</si>
  <si>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</si>
  <si>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</si>
  <si>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</si>
  <si>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</si>
  <si>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</si>
  <si>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</si>
  <si>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</si>
  <si>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</si>
  <si>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</si>
  <si>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</si>
  <si>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</si>
  <si>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</si>
  <si>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</si>
  <si>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</si>
  <si>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</si>
  <si>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</si>
  <si>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</si>
  <si>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</si>
  <si>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</si>
  <si>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</si>
  <si>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</si>
  <si>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</si>
  <si>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</si>
  <si>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</si>
  <si>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</si>
  <si>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</si>
  <si>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</si>
  <si>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</si>
  <si>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</si>
  <si>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</si>
  <si>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</si>
  <si>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</si>
  <si>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</si>
  <si>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</si>
  <si>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</si>
  <si>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</si>
  <si>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</si>
  <si>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</si>
  <si>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</si>
  <si>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</si>
  <si>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</si>
  <si>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</si>
  <si>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</si>
  <si>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</si>
  <si>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</si>
  <si>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</si>
  <si>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</si>
  <si>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</si>
  <si>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</si>
  <si>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</si>
  <si>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</si>
  <si>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</si>
  <si>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</si>
  <si>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</si>
  <si>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</si>
  <si>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</si>
  <si>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</si>
  <si>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</si>
  <si>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</si>
  <si>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</si>
  <si>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</si>
  <si>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</si>
  <si>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</si>
  <si>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</si>
  <si>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</si>
  <si>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</si>
  <si>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</si>
  <si>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</si>
  <si>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</si>
  <si>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</si>
  <si>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</si>
  <si>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</si>
  <si>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</si>
  <si>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</si>
  <si>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</si>
  <si>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</si>
  <si>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</si>
  <si>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</si>
  <si>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</si>
  <si>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</si>
  <si>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</si>
  <si>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</si>
  <si>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</si>
  <si>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</si>
  <si>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</si>
  <si>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</si>
  <si>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</si>
  <si>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</si>
  <si>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</si>
  <si>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</si>
  <si>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</si>
  <si>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</si>
  <si>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</si>
  <si>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</si>
  <si>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</si>
  <si>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</si>
  <si>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</si>
  <si>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</si>
  <si>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</si>
  <si>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</si>
  <si>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</si>
  <si>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</si>
  <si>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</si>
  <si>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</si>
  <si>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</si>
  <si>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</si>
  <si>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</si>
  <si>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</si>
  <si>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</si>
  <si>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</si>
  <si>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</si>
  <si>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</si>
  <si>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</si>
  <si>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</si>
  <si>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</si>
  <si>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</si>
  <si>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</si>
  <si>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</si>
  <si>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</si>
  <si>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</si>
  <si>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</si>
  <si>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</si>
  <si>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</si>
  <si>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</si>
  <si>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</si>
  <si>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</si>
  <si>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</si>
  <si>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</si>
  <si>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</si>
  <si>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</si>
  <si>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</si>
  <si>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</si>
  <si>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</si>
  <si>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</si>
  <si>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</si>
  <si>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</si>
  <si>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</si>
  <si>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</si>
  <si>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</si>
  <si>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</si>
  <si>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</si>
  <si>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</si>
  <si>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</si>
  <si>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</si>
  <si>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</si>
  <si>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</si>
  <si>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</si>
  <si>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</si>
  <si>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</si>
  <si>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</si>
  <si>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</si>
  <si>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</si>
  <si>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</si>
  <si>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</si>
  <si>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</si>
  <si>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</si>
  <si>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</si>
  <si>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</si>
  <si>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</si>
  <si>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</si>
  <si>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</si>
  <si>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</si>
  <si>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</si>
  <si>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</si>
  <si>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</si>
  <si>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</si>
  <si>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</si>
  <si>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</si>
  <si>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</si>
  <si>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</si>
  <si>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</si>
  <si>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</si>
  <si>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</si>
  <si>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</si>
  <si>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</si>
  <si>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</si>
  <si>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</si>
  <si>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</si>
  <si>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</si>
  <si>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</si>
  <si>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</si>
  <si>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</si>
  <si>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</si>
  <si>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</si>
  <si>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</si>
  <si>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</si>
  <si>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</si>
  <si>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</si>
  <si>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</si>
  <si>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</si>
  <si>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</si>
  <si>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</si>
  <si>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</si>
  <si>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</si>
  <si>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</si>
  <si>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</si>
  <si>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</si>
  <si>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</si>
  <si>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</si>
  <si>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</si>
  <si>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</si>
  <si>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</si>
  <si>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</si>
  <si>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</si>
  <si>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</si>
  <si>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</si>
  <si>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</si>
  <si>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</si>
  <si>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</si>
  <si>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</si>
  <si>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</si>
  <si>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</si>
  <si>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</si>
  <si>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</si>
  <si>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</si>
  <si>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</si>
  <si>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</si>
  <si>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</si>
  <si>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</si>
  <si>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</si>
  <si>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</si>
  <si>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</si>
  <si>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</si>
  <si>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</si>
  <si>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</si>
  <si>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</si>
  <si>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</si>
  <si>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</si>
  <si>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</si>
  <si>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</si>
  <si>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</si>
  <si>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</si>
  <si>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</si>
  <si>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</si>
  <si>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</si>
  <si>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</si>
  <si>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</si>
  <si>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</si>
  <si>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</si>
  <si>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</si>
  <si>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</si>
  <si>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</si>
  <si>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</si>
  <si>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</si>
  <si>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</si>
  <si>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</si>
  <si>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</si>
  <si>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</si>
  <si>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</si>
  <si>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</si>
  <si>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</si>
  <si>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</si>
  <si>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</si>
  <si>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</si>
  <si>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</si>
  <si>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</si>
  <si>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</si>
  <si>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</si>
  <si>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</si>
  <si>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</si>
  <si>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</si>
  <si>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</si>
  <si>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</si>
  <si>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</si>
  <si>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</si>
  <si>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</si>
  <si>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</si>
  <si>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</si>
  <si>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</si>
  <si>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</si>
  <si>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</si>
  <si>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</si>
  <si>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</si>
  <si>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</si>
  <si>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</si>
  <si>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</si>
  <si>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</si>
  <si>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</si>
  <si>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</si>
  <si>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</si>
  <si>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</si>
  <si>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</si>
  <si>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</si>
  <si>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</si>
  <si>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</si>
  <si>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</si>
  <si>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</si>
  <si>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</si>
  <si>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</si>
  <si>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</si>
  <si>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</si>
  <si>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</si>
  <si>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</si>
  <si>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</si>
  <si>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</si>
  <si>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</si>
  <si>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</si>
  <si>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</si>
  <si>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</si>
  <si>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</si>
  <si>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</si>
  <si>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</si>
  <si>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</si>
  <si>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</si>
  <si>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</si>
  <si>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</si>
  <si>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</si>
  <si>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</si>
  <si>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</si>
  <si>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</si>
  <si>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</si>
  <si>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</si>
  <si>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</si>
  <si>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</si>
  <si>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</si>
  <si>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</si>
  <si>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</si>
  <si>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</si>
  <si>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</si>
  <si>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</si>
  <si>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</si>
  <si>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</si>
  <si>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</si>
  <si>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</si>
  <si>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</si>
  <si>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</si>
  <si>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</si>
  <si>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</si>
  <si>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</si>
  <si>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</si>
  <si>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</si>
  <si>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</si>
  <si>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</si>
  <si>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</si>
  <si>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</si>
  <si>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</si>
  <si>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</si>
  <si>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</si>
  <si>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</si>
  <si>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</si>
  <si>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</si>
  <si>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</si>
  <si>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</si>
  <si>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</si>
  <si>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</si>
  <si>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</si>
  <si>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</si>
  <si>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</si>
  <si>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</si>
  <si>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</si>
  <si>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</si>
  <si>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</si>
  <si>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</si>
  <si>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</si>
  <si>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</si>
  <si>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</si>
  <si>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</si>
  <si>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</si>
  <si>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</si>
  <si>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</si>
  <si>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</si>
  <si>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</si>
  <si>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</si>
  <si>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</si>
  <si>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</si>
  <si>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</si>
  <si>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</si>
  <si>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</si>
  <si>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</si>
  <si>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</si>
  <si>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</si>
  <si>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</si>
  <si>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</si>
  <si>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</si>
  <si>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</si>
  <si>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</si>
  <si>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</si>
  <si>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</si>
  <si>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</si>
  <si>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</si>
  <si>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</si>
  <si>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</si>
  <si>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</si>
  <si>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</si>
  <si>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</si>
  <si>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</si>
  <si>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</si>
  <si>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</si>
  <si>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</si>
  <si>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</si>
  <si>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</si>
  <si>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</si>
  <si>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</si>
  <si>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</si>
  <si>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</si>
  <si>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</si>
  <si>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</si>
  <si>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</si>
  <si>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</si>
  <si>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</si>
  <si>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</si>
  <si>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</si>
  <si>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</si>
  <si>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</si>
  <si>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</si>
  <si>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</si>
  <si>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</si>
  <si>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</si>
  <si>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</si>
  <si>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</si>
  <si>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</si>
  <si>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</si>
  <si>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</si>
  <si>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</si>
  <si>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</si>
  <si>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</si>
  <si>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</si>
  <si>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</si>
  <si>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</si>
  <si>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</si>
  <si>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</si>
  <si>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</si>
  <si>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</si>
  <si>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</si>
  <si>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</si>
  <si>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</si>
  <si>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</si>
  <si>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</si>
  <si>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</si>
  <si>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</si>
  <si>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</si>
  <si>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</si>
  <si>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</si>
  <si>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</si>
  <si>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</si>
  <si>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</si>
  <si>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</si>
  <si>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</si>
  <si>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</si>
  <si>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</si>
  <si>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</si>
  <si>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</si>
  <si>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</si>
  <si>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</si>
  <si>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</si>
  <si>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</si>
  <si>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</si>
  <si>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</si>
  <si>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</si>
  <si>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</si>
  <si>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</si>
  <si>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</si>
  <si>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</si>
  <si>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</si>
  <si>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</si>
  <si>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</si>
  <si>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</si>
  <si>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</si>
  <si>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</si>
  <si>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</si>
  <si>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</si>
  <si>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</si>
  <si>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</si>
  <si>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</si>
  <si>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</si>
  <si>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</si>
  <si>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</si>
  <si>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</si>
  <si>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</si>
  <si>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</si>
  <si>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</si>
  <si>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</si>
  <si>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</si>
  <si>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</si>
  <si>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</si>
  <si>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</si>
  <si>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</si>
  <si>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</si>
  <si>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</si>
  <si>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</si>
  <si>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</si>
  <si>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</si>
  <si>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</si>
  <si>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</si>
  <si>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</si>
  <si>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</si>
  <si>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</si>
  <si>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</si>
  <si>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</si>
  <si>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</si>
  <si>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</si>
  <si>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</si>
  <si>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</si>
  <si>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</si>
  <si>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</si>
  <si>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</si>
  <si>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</si>
  <si>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</si>
  <si>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</si>
  <si>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</si>
  <si>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</si>
  <si>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</si>
  <si>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</si>
  <si>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</si>
  <si>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</si>
  <si>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</si>
  <si>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</si>
  <si>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</si>
  <si>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</si>
  <si>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</si>
  <si>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</si>
  <si>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</si>
  <si>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</si>
  <si>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</si>
  <si>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</si>
  <si>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</si>
  <si>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</si>
  <si>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</si>
  <si>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</si>
  <si>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</si>
  <si>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</si>
  <si>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</si>
  <si>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</si>
  <si>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</si>
  <si>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</si>
  <si>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</si>
  <si>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</si>
  <si>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</si>
  <si>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</si>
  <si>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</si>
  <si>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</si>
  <si>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</si>
  <si>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</si>
  <si>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</si>
  <si>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</si>
  <si>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</si>
  <si>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</si>
  <si>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</si>
  <si>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</si>
  <si>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</si>
  <si>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</si>
  <si>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</si>
  <si>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</si>
  <si>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</si>
  <si>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</si>
  <si>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</si>
  <si>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</si>
  <si>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</si>
  <si>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</si>
  <si>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</si>
  <si>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</si>
  <si>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</si>
  <si>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</si>
  <si>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</si>
  <si>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</si>
  <si>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</si>
  <si>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</si>
  <si>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</si>
  <si>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</si>
  <si>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</si>
  <si>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</si>
  <si>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</si>
  <si>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</si>
  <si>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</si>
  <si>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</si>
  <si>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</si>
  <si>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</si>
  <si>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</si>
  <si>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</si>
  <si>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</si>
  <si>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</si>
  <si>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</si>
  <si>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</si>
  <si>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</si>
  <si>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</si>
  <si>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</si>
  <si>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</si>
  <si>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</si>
  <si>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</si>
  <si>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</si>
  <si>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</si>
  <si>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</si>
  <si>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</si>
  <si>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</si>
  <si>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</si>
  <si>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</si>
  <si>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</si>
  <si>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</si>
  <si>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</si>
  <si>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</si>
  <si>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</si>
  <si>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</si>
  <si>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</si>
  <si>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</si>
  <si>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</si>
  <si>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</si>
  <si>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</si>
  <si>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</si>
  <si>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</si>
  <si>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</si>
  <si>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</si>
  <si>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</si>
  <si>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</si>
  <si>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</si>
  <si>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</si>
  <si>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</si>
  <si>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</si>
  <si>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</si>
  <si>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</si>
  <si>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</si>
  <si>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</si>
  <si>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</si>
  <si>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</si>
  <si>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</si>
  <si>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</si>
  <si>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</si>
  <si>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</si>
  <si>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</si>
  <si>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</si>
  <si>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</si>
  <si>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</si>
  <si>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</si>
  <si>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</si>
  <si>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</si>
  <si>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</si>
  <si>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</si>
  <si>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</si>
  <si>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</si>
  <si>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</si>
  <si>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</si>
  <si>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</si>
  <si>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</si>
  <si>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</si>
  <si>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</si>
  <si>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</si>
  <si>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</si>
  <si>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</si>
  <si>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</si>
  <si>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</si>
  <si>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</si>
  <si>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</si>
  <si>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</si>
  <si>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</si>
  <si>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</si>
  <si>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</si>
  <si>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</si>
  <si>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</si>
  <si>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</si>
  <si>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</si>
  <si>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</si>
  <si>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</si>
  <si>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</si>
  <si>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</si>
  <si>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</si>
  <si>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</si>
  <si>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</si>
  <si>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</si>
  <si>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</si>
  <si>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</si>
  <si>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</si>
  <si>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</si>
  <si>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</si>
  <si>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</si>
  <si>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</si>
  <si>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</si>
  <si>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</si>
  <si>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</si>
  <si>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</si>
  <si>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</si>
  <si>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</si>
  <si>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</si>
  <si>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</si>
  <si>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</si>
  <si>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</si>
  <si>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</si>
  <si>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</si>
  <si>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</si>
  <si>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</si>
  <si>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</si>
  <si>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</si>
  <si>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</si>
  <si>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</si>
  <si>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</si>
  <si>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</si>
  <si>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</si>
  <si>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</si>
  <si>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</si>
  <si>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</si>
  <si>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</si>
  <si>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</si>
  <si>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</si>
  <si>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</si>
  <si>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</si>
  <si>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</si>
  <si>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</si>
  <si>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</si>
  <si>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</si>
  <si>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</si>
  <si>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</si>
  <si>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</si>
  <si>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</si>
  <si>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</si>
  <si>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</si>
  <si>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</si>
  <si>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</si>
  <si>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</si>
  <si>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</si>
  <si>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</si>
  <si>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</si>
  <si>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</si>
  <si>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</si>
  <si>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</si>
  <si>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</si>
  <si>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</si>
  <si>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</si>
  <si>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</si>
  <si>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</si>
  <si>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</si>
  <si>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</si>
  <si>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</si>
  <si>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</si>
  <si>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</si>
  <si>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</si>
  <si>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</si>
  <si>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</si>
  <si>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</si>
  <si>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</si>
  <si>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</si>
  <si>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</si>
  <si>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</si>
  <si>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</si>
  <si>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</si>
  <si>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</si>
  <si>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</si>
  <si>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</si>
  <si>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</si>
  <si>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</si>
  <si>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</si>
  <si>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</si>
  <si>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</si>
  <si>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</si>
  <si>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</si>
  <si>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</si>
  <si>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</si>
  <si>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</si>
  <si>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</si>
  <si>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</si>
  <si>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</si>
  <si>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</si>
  <si>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</si>
  <si>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</si>
  <si>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</si>
  <si>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</si>
  <si>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</si>
  <si>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</si>
  <si>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</si>
  <si>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</si>
  <si>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</si>
  <si>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</si>
  <si>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</si>
  <si>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</si>
  <si>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</si>
  <si>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</si>
  <si>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</si>
  <si>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</si>
  <si>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</si>
  <si>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</si>
  <si>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</si>
  <si>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</si>
  <si>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</si>
  <si>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</si>
  <si>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</si>
  <si>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</si>
  <si>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</si>
  <si>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</si>
  <si>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</si>
  <si>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</si>
  <si>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</si>
  <si>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</si>
  <si>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</si>
  <si>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</si>
  <si>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</si>
  <si>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</si>
  <si>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</si>
  <si>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</si>
  <si>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</si>
  <si>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</si>
  <si>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</si>
  <si>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</si>
  <si>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</si>
  <si>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</si>
  <si>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</si>
  <si>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</si>
  <si>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</si>
  <si>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</si>
  <si>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</si>
  <si>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</si>
  <si>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</si>
  <si>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</si>
  <si>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</si>
  <si>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</si>
  <si>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</si>
  <si>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</si>
  <si>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</si>
  <si>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</si>
  <si>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</si>
  <si>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</si>
  <si>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</si>
  <si>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</si>
  <si>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</si>
  <si>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</si>
  <si>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</si>
  <si>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</si>
  <si>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</si>
  <si>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</si>
  <si>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</si>
  <si>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</si>
  <si>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</si>
  <si>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</si>
  <si>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</si>
  <si>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</si>
  <si>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</si>
  <si>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</si>
  <si>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</si>
  <si>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</si>
  <si>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</si>
  <si>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</si>
  <si>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</si>
  <si>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</si>
  <si>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</si>
  <si>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</si>
  <si>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</si>
  <si>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</si>
  <si>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</si>
  <si>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</si>
  <si>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</si>
  <si>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</si>
  <si>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</si>
  <si>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</si>
  <si>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</si>
  <si>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</si>
  <si>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</si>
  <si>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</si>
  <si>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</si>
  <si>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</si>
  <si>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</si>
  <si>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</si>
  <si>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</si>
  <si>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</si>
  <si>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</si>
  <si>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</si>
  <si>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</si>
  <si>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</si>
  <si>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</si>
  <si>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</si>
  <si>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</si>
  <si>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</si>
  <si>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</si>
  <si>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</si>
  <si>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</si>
  <si>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</si>
  <si>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</si>
  <si>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</si>
  <si>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</si>
  <si>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</si>
  <si>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</si>
  <si>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</si>
  <si>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</si>
  <si>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</si>
  <si>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</si>
  <si>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</si>
  <si>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</si>
  <si>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</si>
  <si>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</si>
  <si>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</si>
  <si>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</si>
  <si>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</si>
  <si>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</si>
  <si>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</si>
  <si>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</si>
  <si>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</si>
  <si>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</si>
  <si>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</si>
  <si>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</si>
  <si>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</si>
  <si>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</si>
  <si>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</si>
  <si>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</si>
  <si>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</si>
  <si>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</si>
  <si>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</si>
  <si>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</si>
  <si>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</si>
  <si>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</si>
  <si>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</si>
  <si>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</si>
  <si>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</si>
  <si>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</si>
  <si>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</si>
  <si>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</si>
  <si>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</si>
  <si>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</si>
  <si>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</si>
  <si>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</si>
  <si>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</si>
  <si>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</si>
  <si>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</si>
  <si>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</si>
  <si>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</si>
  <si>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</si>
  <si>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</si>
  <si>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</si>
  <si>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</si>
  <si>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</si>
  <si>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</si>
  <si>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</si>
  <si>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</si>
  <si>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</si>
  <si>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</si>
  <si>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</si>
  <si>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</si>
  <si>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</si>
  <si>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</si>
  <si>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</si>
  <si>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</si>
  <si>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</si>
  <si>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</si>
  <si>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</si>
  <si>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</si>
  <si>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</si>
  <si>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</si>
  <si>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</si>
  <si>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</si>
  <si>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</si>
  <si>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</si>
  <si>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</si>
  <si>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</si>
  <si>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</si>
  <si>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</si>
  <si>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</si>
  <si>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</si>
  <si>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</si>
  <si>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</si>
  <si>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</si>
  <si>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</si>
  <si>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</si>
  <si>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</si>
  <si>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</si>
  <si>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</si>
  <si>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</si>
  <si>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</si>
  <si>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</si>
  <si>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</si>
  <si>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</si>
  <si>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</si>
  <si>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</si>
  <si>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</si>
  <si>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</si>
  <si>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</si>
  <si>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</si>
  <si>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</si>
  <si>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</si>
  <si>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</si>
  <si>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</si>
  <si>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</si>
  <si>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</si>
  <si>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</si>
  <si>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</si>
  <si>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</si>
  <si>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</si>
  <si>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</si>
  <si>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</si>
  <si>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</si>
  <si>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</si>
  <si>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</si>
  <si>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</si>
  <si>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</si>
  <si>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</si>
  <si>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</si>
  <si>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</si>
  <si>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</si>
  <si>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</si>
  <si>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</si>
  <si>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</si>
  <si>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</si>
  <si>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</si>
  <si>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</si>
  <si>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</si>
  <si>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</si>
  <si>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</si>
  <si>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</si>
  <si>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</si>
  <si>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</si>
  <si>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</si>
  <si>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</si>
  <si>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</si>
  <si>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</si>
  <si>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</si>
  <si>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</si>
  <si>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</si>
  <si>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</si>
  <si>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</si>
  <si>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</si>
  <si>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</si>
  <si>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</si>
  <si>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</si>
  <si>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</si>
  <si>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</si>
  <si>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</si>
  <si>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</si>
  <si>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</si>
  <si>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</si>
  <si>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</si>
  <si>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</si>
  <si>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</si>
  <si>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</si>
  <si>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</si>
  <si>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</si>
  <si>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</si>
  <si>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</si>
  <si>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</si>
  <si>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</si>
  <si>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</si>
  <si>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</si>
  <si>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</si>
  <si>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</si>
  <si>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</si>
  <si>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</si>
  <si>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</si>
  <si>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</si>
  <si>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</si>
  <si>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</si>
  <si>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</si>
  <si>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</si>
  <si>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</si>
  <si>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</si>
  <si>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</si>
  <si>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</si>
  <si>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</si>
  <si>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</si>
  <si>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</si>
  <si>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</si>
  <si>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</si>
  <si>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</si>
  <si>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</si>
  <si>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</si>
  <si>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</si>
  <si>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</si>
  <si>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</si>
  <si>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</si>
  <si>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</si>
  <si>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</si>
  <si>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</si>
  <si>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</si>
  <si>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</si>
  <si>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</si>
  <si>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</si>
  <si>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</si>
  <si>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</si>
  <si>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</si>
  <si>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</si>
  <si>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</si>
  <si>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</si>
  <si>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</si>
  <si>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</si>
  <si>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</si>
  <si>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</si>
  <si>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</si>
  <si>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</si>
  <si>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</si>
  <si>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</si>
  <si>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</si>
  <si>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</si>
  <si>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</si>
  <si>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</si>
  <si>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</si>
  <si>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</si>
  <si>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</si>
  <si>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</si>
  <si>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</si>
  <si>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</si>
  <si>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</si>
  <si>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</si>
  <si>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</si>
  <si>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</si>
  <si>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</si>
  <si>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</si>
  <si>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</si>
  <si>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</si>
  <si>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</si>
  <si>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</si>
  <si>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</si>
  <si>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</si>
  <si>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</si>
  <si>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</si>
  <si>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</si>
  <si>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</si>
  <si>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</si>
  <si>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</si>
  <si>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</si>
  <si>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</si>
  <si>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</si>
  <si>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</si>
  <si>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</si>
  <si>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</si>
  <si>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</si>
  <si>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</si>
  <si>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</si>
  <si>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</si>
  <si>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</si>
  <si>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</si>
  <si>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</si>
  <si>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</si>
  <si>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</si>
  <si>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</si>
  <si>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</si>
  <si>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</si>
  <si>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</si>
  <si>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</si>
  <si>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</si>
  <si>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</si>
  <si>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</si>
  <si>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</si>
  <si>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</si>
  <si>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</si>
  <si>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</si>
  <si>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</si>
  <si>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</si>
  <si>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</si>
  <si>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</si>
  <si>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</si>
  <si>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</si>
  <si>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</si>
  <si>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</si>
  <si>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</si>
  <si>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</si>
  <si>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</si>
  <si>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</si>
  <si>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</si>
  <si>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</si>
  <si>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</si>
  <si>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</si>
  <si>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</si>
  <si>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</si>
  <si>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</si>
  <si>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</si>
  <si>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</si>
  <si>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</si>
  <si>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</si>
  <si>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</si>
  <si>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</si>
  <si>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</si>
  <si>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</si>
  <si>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</si>
  <si>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</si>
  <si>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</si>
  <si>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</si>
  <si>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</si>
  <si>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</si>
  <si>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</si>
  <si>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</si>
  <si>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</si>
  <si>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</si>
  <si>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</si>
  <si>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</si>
  <si>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</si>
  <si>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</si>
  <si>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</si>
  <si>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</si>
  <si>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</si>
  <si>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</si>
  <si>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</si>
  <si>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</si>
  <si>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</si>
  <si>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</si>
  <si>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</si>
  <si>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</si>
  <si>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</si>
  <si>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</si>
  <si>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</si>
  <si>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</si>
  <si>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</si>
  <si>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</si>
  <si>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</si>
  <si>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</si>
  <si>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</si>
  <si>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</si>
  <si>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</si>
  <si>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</si>
  <si>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</si>
  <si>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</si>
  <si>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</si>
  <si>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</si>
  <si>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</si>
  <si>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</si>
  <si>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</si>
  <si>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</si>
  <si>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</si>
  <si>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</si>
  <si>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</si>
  <si>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</si>
  <si>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</si>
  <si>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</si>
  <si>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</si>
  <si>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</si>
  <si>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</si>
  <si>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</si>
  <si>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</si>
  <si>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</si>
  <si>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</si>
  <si>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</si>
  <si>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</si>
  <si>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</si>
  <si>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</si>
  <si>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</si>
  <si>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</si>
  <si>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</si>
  <si>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</si>
  <si>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</si>
  <si>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</si>
  <si>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</si>
  <si>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</si>
  <si>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</si>
  <si>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</si>
  <si>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</si>
  <si>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</si>
  <si>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</si>
  <si>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</si>
  <si>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</si>
  <si>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</si>
  <si>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</si>
  <si>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</si>
  <si>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</si>
  <si>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</si>
  <si>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</si>
  <si>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</si>
  <si>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</si>
  <si>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</si>
  <si>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</si>
  <si>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</si>
  <si>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</si>
  <si>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</si>
  <si>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</si>
  <si>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</si>
  <si>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</si>
  <si>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</si>
  <si>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</si>
  <si>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</si>
  <si>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</si>
  <si>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</si>
  <si>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</si>
  <si>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</si>
  <si>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</si>
  <si>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</si>
  <si>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</si>
  <si>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</si>
  <si>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</si>
  <si>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</si>
  <si>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</si>
  <si>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</si>
  <si>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</si>
  <si>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</si>
  <si>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</si>
  <si>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</si>
  <si>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</si>
  <si>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</si>
  <si>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</si>
  <si>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</si>
  <si>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</si>
  <si>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</si>
  <si>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</si>
  <si>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</si>
  <si>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</si>
  <si>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</si>
  <si>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</si>
  <si>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</si>
  <si>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</si>
  <si>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</si>
  <si>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</si>
  <si>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</si>
  <si>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</si>
  <si>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</si>
  <si>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</si>
  <si>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</si>
  <si>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</si>
  <si>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</si>
  <si>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</si>
  <si>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</si>
  <si>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</si>
  <si>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</si>
  <si>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</si>
  <si>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</si>
  <si>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</si>
  <si>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</si>
  <si>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</si>
  <si>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</si>
  <si>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</si>
  <si>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</si>
  <si>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</si>
  <si>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</si>
  <si>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</si>
  <si>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</si>
  <si>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</si>
  <si>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</si>
  <si>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</si>
  <si>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</si>
  <si>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</si>
  <si>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</si>
  <si>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</si>
  <si>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</si>
  <si>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</si>
  <si>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</si>
  <si>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</si>
  <si>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</si>
  <si>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</si>
  <si>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</si>
  <si>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</si>
  <si>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</si>
  <si>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</si>
  <si>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</si>
  <si>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</si>
  <si>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</si>
  <si>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</si>
  <si>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</si>
  <si>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</si>
  <si>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</si>
  <si>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</si>
  <si>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</si>
  <si>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</si>
  <si>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</si>
  <si>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</si>
  <si>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</si>
  <si>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</si>
  <si>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</si>
  <si>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</si>
  <si>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</si>
  <si>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</si>
  <si>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</si>
  <si>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</si>
  <si>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</si>
  <si>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</si>
  <si>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</si>
  <si>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</si>
  <si>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</si>
  <si>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</si>
  <si>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</si>
  <si>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</si>
  <si>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</si>
  <si>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</si>
  <si>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</si>
  <si>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</si>
  <si>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</si>
  <si>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</si>
  <si>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</si>
  <si>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</si>
  <si>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</si>
  <si>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</si>
  <si>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</si>
  <si>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</si>
  <si>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</si>
  <si>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</si>
  <si>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</si>
  <si>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</si>
  <si>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</si>
  <si>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</si>
  <si>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</si>
  <si>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</si>
  <si>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</si>
  <si>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</si>
  <si>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</si>
  <si>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</si>
  <si>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</si>
  <si>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</si>
  <si>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</si>
  <si>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</si>
  <si>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</si>
  <si>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</si>
  <si>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</si>
  <si>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</si>
  <si>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</si>
  <si>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</si>
  <si>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</si>
  <si>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</si>
  <si>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</si>
  <si>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</si>
  <si>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</si>
  <si>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</si>
  <si>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</si>
  <si>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</si>
  <si>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</si>
  <si>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</si>
  <si>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</si>
  <si>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</si>
  <si>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</si>
  <si>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</si>
  <si>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</si>
  <si>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</si>
  <si>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</si>
  <si>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</si>
  <si>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</si>
  <si>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</si>
  <si>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</si>
  <si>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</si>
  <si>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</si>
  <si>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</si>
  <si>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</si>
  <si>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</si>
  <si>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</si>
  <si>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</si>
  <si>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</si>
  <si>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</si>
  <si>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</si>
  <si>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</si>
  <si>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</si>
  <si>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</si>
  <si>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</si>
  <si>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</si>
  <si>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</si>
  <si>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</si>
  <si>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</si>
  <si>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</si>
  <si>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</si>
  <si>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</si>
  <si>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</si>
  <si>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</si>
  <si>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</si>
  <si>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</si>
  <si>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</si>
  <si>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</si>
  <si>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</si>
  <si>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</si>
  <si>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</si>
  <si>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</si>
  <si>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</si>
  <si>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</si>
  <si>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</si>
  <si>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</si>
  <si>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</si>
  <si>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</si>
  <si>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</si>
  <si>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</si>
  <si>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</si>
  <si>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</si>
  <si>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</si>
  <si>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</si>
  <si>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</si>
  <si>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</si>
  <si>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</si>
  <si>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</si>
  <si>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</si>
  <si>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</si>
  <si>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</si>
  <si>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</si>
  <si>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</si>
  <si>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</si>
  <si>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</si>
  <si>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</si>
  <si>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</si>
  <si>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</si>
  <si>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</si>
  <si>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</si>
  <si>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</si>
  <si>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</si>
  <si>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</si>
  <si>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</si>
  <si>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</si>
  <si>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</si>
  <si>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</si>
  <si>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</si>
  <si>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</si>
  <si>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</si>
  <si>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</si>
  <si>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</si>
  <si>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</si>
  <si>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</si>
  <si>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</si>
  <si>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</si>
  <si>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</si>
  <si>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</si>
  <si>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</si>
  <si>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</si>
  <si>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</si>
  <si>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</si>
  <si>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</si>
  <si>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</si>
  <si>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</si>
  <si>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</si>
  <si>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</si>
  <si>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</si>
  <si>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</si>
  <si>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</si>
  <si>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</si>
  <si>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</si>
  <si>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</si>
  <si>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</si>
  <si>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</si>
  <si>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</si>
  <si>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</si>
  <si>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</si>
  <si>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</si>
  <si>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</si>
  <si>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</si>
  <si>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</si>
  <si>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</si>
  <si>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</si>
  <si>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</si>
  <si>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</si>
  <si>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</si>
  <si>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</si>
  <si>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</si>
  <si>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</si>
  <si>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</si>
  <si>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</si>
  <si>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</si>
  <si>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</si>
  <si>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</si>
  <si>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</si>
  <si>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</si>
  <si>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</si>
  <si>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</si>
  <si>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</si>
  <si>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</si>
  <si>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</si>
  <si>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</si>
  <si>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</si>
  <si>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</si>
  <si>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</si>
  <si>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</si>
  <si>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</si>
  <si>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</si>
  <si>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</si>
  <si>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</si>
  <si>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</si>
  <si>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</si>
  <si>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</si>
  <si>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</si>
  <si>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</si>
  <si>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</si>
  <si>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</si>
  <si>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</si>
  <si>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</si>
  <si>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</si>
  <si>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</si>
  <si>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</si>
  <si>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</si>
  <si>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</si>
  <si>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</si>
  <si>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</si>
  <si>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</si>
  <si>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</si>
  <si>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</si>
  <si>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</si>
  <si>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</si>
  <si>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</si>
  <si>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</si>
  <si>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</si>
  <si>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</si>
  <si>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</si>
  <si>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</si>
  <si>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</si>
  <si>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</si>
  <si>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</si>
  <si>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</si>
  <si>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</si>
  <si>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</si>
  <si>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</si>
  <si>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</si>
  <si>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</si>
  <si>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</si>
  <si>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</si>
  <si>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</si>
  <si>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</si>
  <si>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</si>
  <si>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</si>
  <si>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</si>
  <si>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</si>
  <si>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</si>
  <si>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</si>
  <si>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</si>
  <si>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</si>
  <si>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</si>
  <si>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</si>
  <si>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</si>
  <si>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</si>
  <si>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</si>
  <si>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</si>
  <si>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</si>
  <si>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</si>
  <si>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</si>
  <si>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</si>
  <si>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</si>
  <si>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</si>
  <si>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</si>
  <si>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</si>
  <si>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</si>
  <si>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</si>
  <si>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</si>
  <si>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</si>
  <si>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</si>
  <si>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</si>
  <si>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</si>
  <si>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</si>
  <si>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</si>
  <si>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</si>
  <si>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</si>
  <si>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</si>
  <si>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</si>
  <si>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</si>
  <si>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</si>
  <si>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</si>
  <si>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</si>
  <si>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</si>
  <si>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</si>
  <si>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</si>
  <si>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</si>
  <si>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</si>
  <si>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</si>
  <si>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</si>
  <si>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</si>
  <si>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</si>
  <si>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</si>
  <si>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</si>
  <si>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</si>
  <si>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</si>
  <si>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</si>
  <si>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</si>
  <si>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</si>
  <si>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</si>
  <si>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</si>
  <si>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</si>
  <si>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</si>
  <si>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</si>
  <si>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</si>
  <si>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</si>
  <si>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</si>
  <si>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</si>
  <si>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</si>
  <si>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</si>
  <si>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</si>
  <si>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</si>
  <si>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</si>
  <si>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</si>
  <si>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</si>
  <si>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</si>
  <si>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</si>
  <si>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</si>
  <si>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</si>
  <si>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</si>
  <si>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</si>
  <si>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</si>
  <si>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</si>
  <si>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</si>
  <si>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</si>
  <si>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</si>
  <si>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</si>
  <si>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</si>
  <si>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</si>
  <si>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</si>
  <si>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</si>
  <si>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</si>
  <si>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</si>
  <si>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</si>
  <si>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</si>
  <si>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</si>
  <si>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</si>
  <si>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</si>
  <si>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</si>
  <si>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</si>
  <si>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</si>
  <si>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</si>
  <si>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</si>
  <si>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</si>
  <si>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</si>
  <si>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</si>
  <si>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</si>
  <si>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</si>
  <si>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</si>
  <si>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</si>
  <si>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</si>
  <si>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</si>
  <si>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</si>
  <si>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</si>
  <si>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</si>
  <si>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</si>
  <si>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</si>
  <si>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</si>
  <si>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</si>
  <si>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</si>
  <si>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</si>
  <si>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</si>
  <si>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</si>
  <si>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</si>
  <si>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</si>
  <si>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</si>
  <si>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</si>
  <si>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</si>
  <si>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</si>
  <si>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</si>
  <si>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</si>
  <si>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</si>
  <si>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</si>
  <si>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</si>
  <si>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</si>
  <si>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</si>
  <si>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</si>
  <si>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</si>
  <si>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</si>
  <si>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</si>
  <si>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</si>
  <si>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</si>
  <si>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</si>
  <si>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</si>
  <si>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</si>
  <si>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</si>
  <si>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</si>
  <si>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</si>
  <si>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</si>
  <si>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</si>
  <si>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</si>
  <si>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</si>
  <si>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</si>
  <si>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</si>
  <si>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</si>
  <si>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</si>
  <si>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</si>
  <si>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</si>
  <si>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</si>
  <si>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</si>
  <si>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</si>
  <si>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</si>
  <si>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</si>
  <si>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</si>
  <si>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</si>
  <si>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</si>
  <si>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</si>
  <si>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</si>
  <si>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</si>
  <si>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</si>
  <si>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</si>
  <si>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</si>
  <si>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</si>
  <si>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</si>
  <si>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</si>
  <si>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</si>
  <si>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</si>
  <si>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</si>
  <si>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</si>
  <si>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</si>
  <si>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</si>
  <si>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</si>
  <si>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</si>
  <si>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</si>
  <si>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</si>
  <si>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</si>
  <si>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</si>
  <si>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</si>
  <si>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</si>
  <si>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</si>
  <si>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</si>
  <si>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</si>
  <si>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</si>
  <si>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</si>
  <si>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</si>
  <si>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</si>
  <si>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</si>
  <si>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</si>
  <si>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</si>
  <si>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</si>
  <si>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</si>
  <si>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</si>
  <si>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</si>
  <si>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</si>
  <si>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</si>
  <si>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</si>
  <si>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</si>
  <si>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</si>
  <si>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</si>
  <si>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</si>
  <si>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</si>
  <si>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</si>
  <si>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</si>
  <si>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</si>
  <si>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</si>
  <si>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</si>
  <si>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</si>
  <si>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</si>
  <si>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</si>
  <si>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</si>
  <si>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</si>
  <si>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</si>
  <si>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</si>
  <si>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</si>
  <si>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</si>
  <si>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</si>
  <si>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</si>
  <si>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</si>
  <si>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</si>
  <si>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</si>
  <si>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</si>
  <si>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</si>
  <si>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</si>
  <si>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</si>
  <si>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</si>
  <si>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</si>
  <si>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</si>
  <si>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</si>
  <si>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</si>
  <si>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</si>
  <si>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</si>
  <si>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</si>
  <si>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</si>
  <si>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</si>
  <si>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</si>
  <si>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</si>
  <si>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</si>
  <si>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</si>
  <si>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</si>
  <si>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</si>
  <si>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</si>
  <si>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</si>
  <si>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</si>
  <si>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</si>
  <si>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</si>
  <si>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</si>
  <si>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</si>
  <si>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</si>
  <si>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</si>
  <si>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</si>
  <si>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</si>
  <si>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</si>
  <si>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</si>
  <si>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</si>
  <si>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</si>
  <si>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</si>
  <si>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</si>
  <si>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</si>
  <si>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</si>
  <si>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</si>
  <si>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</si>
  <si>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</si>
  <si>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</si>
  <si>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</si>
  <si>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</si>
  <si>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</si>
  <si>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</si>
  <si>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</si>
  <si>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</si>
  <si>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</si>
  <si>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</si>
  <si>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</si>
  <si>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</si>
  <si>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</si>
  <si>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</si>
  <si>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</si>
  <si>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</si>
  <si>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</si>
  <si>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</si>
  <si>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</si>
  <si>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</si>
  <si>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</si>
  <si>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</si>
  <si>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</si>
  <si>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</si>
  <si>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</si>
  <si>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</si>
  <si>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</si>
  <si>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</si>
  <si>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</si>
  <si>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</si>
  <si>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</si>
  <si>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</si>
  <si>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</si>
  <si>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</si>
  <si>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</si>
  <si>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</si>
  <si>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</si>
  <si>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</si>
  <si>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</si>
  <si>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</si>
  <si>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</si>
  <si>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</si>
  <si>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</si>
  <si>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</si>
  <si>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</si>
  <si>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</si>
  <si>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</si>
  <si>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</si>
  <si>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</si>
  <si>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</si>
  <si>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</si>
  <si>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</si>
  <si>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</si>
  <si>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</si>
  <si>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</si>
  <si>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</si>
  <si>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</si>
  <si>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</si>
  <si>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</si>
  <si>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</si>
  <si>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</si>
  <si>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</si>
  <si>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</si>
  <si>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</si>
  <si>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</si>
  <si>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</si>
  <si>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</si>
  <si>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</si>
  <si>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</si>
  <si>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</si>
  <si>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</si>
  <si>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</si>
  <si>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</si>
  <si>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</si>
  <si>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</si>
  <si>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</si>
  <si>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</si>
  <si>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</si>
  <si>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</si>
  <si>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</si>
  <si>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</si>
  <si>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</si>
  <si>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</si>
  <si>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</si>
  <si>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</si>
  <si>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</si>
  <si>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</si>
  <si>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</si>
  <si>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</si>
  <si>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</si>
  <si>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</si>
  <si>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</si>
  <si>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</si>
  <si>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</si>
  <si>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</si>
  <si>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</si>
  <si>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</si>
  <si>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</si>
  <si>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</si>
  <si>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</si>
  <si>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</si>
  <si>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</si>
  <si>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</si>
  <si>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</si>
  <si>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</si>
  <si>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</si>
  <si>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</si>
  <si>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</si>
  <si>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</si>
  <si>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</si>
  <si>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</si>
  <si>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</si>
  <si>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</si>
  <si>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</si>
  <si>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</si>
  <si>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</si>
  <si>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</si>
  <si>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</si>
  <si>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</si>
  <si>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</si>
  <si>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</si>
  <si>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</si>
  <si>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</si>
  <si>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</si>
  <si>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</si>
  <si>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</si>
  <si>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</si>
  <si>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</si>
  <si>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</si>
  <si>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</si>
  <si>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</si>
  <si>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</si>
  <si>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</si>
  <si>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</si>
  <si>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</si>
  <si>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</si>
  <si>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</si>
  <si>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</si>
  <si>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</si>
  <si>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</si>
  <si>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</si>
  <si>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</si>
  <si>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</si>
  <si>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</si>
  <si>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</si>
  <si>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</si>
  <si>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</si>
  <si>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</si>
  <si>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</si>
  <si>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</si>
  <si>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</si>
  <si>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</si>
  <si>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</si>
  <si>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</si>
  <si>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</si>
  <si>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</si>
  <si>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</si>
  <si>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</si>
  <si>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</si>
  <si>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</si>
  <si>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</si>
  <si>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</si>
  <si>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</si>
  <si>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</si>
  <si>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</si>
  <si>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</si>
  <si>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</si>
  <si>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</si>
  <si>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</si>
  <si>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</si>
  <si>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</si>
  <si>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</si>
  <si>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</si>
  <si>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</si>
  <si>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</si>
  <si>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</si>
  <si>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</si>
  <si>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</si>
  <si>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</si>
  <si>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</si>
  <si>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</si>
  <si>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</si>
  <si>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</si>
  <si>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</si>
  <si>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</si>
  <si>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</si>
  <si>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</si>
  <si>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</si>
  <si>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</si>
  <si>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</si>
  <si>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</si>
  <si>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</si>
  <si>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</si>
  <si>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</si>
  <si>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</si>
  <si>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</si>
  <si>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</si>
  <si>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</si>
  <si>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</si>
  <si>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</si>
  <si>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</si>
  <si>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</si>
  <si>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</si>
  <si>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</si>
  <si>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</si>
  <si>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</si>
  <si>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</si>
  <si>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</si>
  <si>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</si>
  <si>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</si>
  <si>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</si>
  <si>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</si>
  <si>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</si>
  <si>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</si>
  <si>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</si>
  <si>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</si>
  <si>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</si>
  <si>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</si>
  <si>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</si>
  <si>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</si>
  <si>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</si>
  <si>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</si>
  <si>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</si>
  <si>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</si>
  <si>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</si>
  <si>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</si>
  <si>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</si>
  <si>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</si>
  <si>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</si>
  <si>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</si>
  <si>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</si>
  <si>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</si>
  <si>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</si>
  <si>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</si>
  <si>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</si>
  <si>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</si>
  <si>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</si>
  <si>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</si>
  <si>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</si>
  <si>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</si>
  <si>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</si>
  <si>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</si>
  <si>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</si>
  <si>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</si>
  <si>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</si>
  <si>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</si>
  <si>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</si>
  <si>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</si>
  <si>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</si>
  <si>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</si>
  <si>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</si>
  <si>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</si>
  <si>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</si>
  <si>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</si>
  <si>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</si>
  <si>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</si>
  <si>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</si>
  <si>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</si>
  <si>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</si>
  <si>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</si>
  <si>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</si>
  <si>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</si>
  <si>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</si>
  <si>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</si>
  <si>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</si>
  <si>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</si>
  <si>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</si>
  <si>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</si>
  <si>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</si>
  <si>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</si>
  <si>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</si>
  <si>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</si>
  <si>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</si>
  <si>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</si>
  <si>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</si>
  <si>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</si>
  <si>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</si>
  <si>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</si>
  <si>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</si>
  <si>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</si>
  <si>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</si>
  <si>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</si>
  <si>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</si>
  <si>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</si>
  <si>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</si>
  <si>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</si>
  <si>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</si>
  <si>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</si>
  <si>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</si>
  <si>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</si>
  <si>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</si>
  <si>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</si>
  <si>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</si>
  <si>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</si>
  <si>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</si>
  <si>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</si>
  <si>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</si>
  <si>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</si>
  <si>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</si>
  <si>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</si>
  <si>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</si>
  <si>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</si>
  <si>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</si>
  <si>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</si>
  <si>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</si>
  <si>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</si>
  <si>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</si>
  <si>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</si>
  <si>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</si>
  <si>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</si>
  <si>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</si>
  <si>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</si>
  <si>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</si>
  <si>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</si>
  <si>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</si>
  <si>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</si>
  <si>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</si>
  <si>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</si>
  <si>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</si>
  <si>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</si>
  <si>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</si>
  <si>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</si>
  <si>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</si>
  <si>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</si>
  <si>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</si>
  <si>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</si>
  <si>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</si>
  <si>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</si>
  <si>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</si>
  <si>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</si>
  <si>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</si>
  <si>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</si>
  <si>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</si>
  <si>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</si>
  <si>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</si>
  <si>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</si>
  <si>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</si>
  <si>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</si>
  <si>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</si>
  <si>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</si>
  <si>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</si>
  <si>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</si>
  <si>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</si>
  <si>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</si>
  <si>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</si>
  <si>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</si>
  <si>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</si>
  <si>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</si>
  <si>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</si>
  <si>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</si>
  <si>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</si>
  <si>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</si>
  <si>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</si>
  <si>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</si>
  <si>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</si>
  <si>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</si>
  <si>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</si>
  <si>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</si>
  <si>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</si>
  <si>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</si>
  <si>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</si>
  <si>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</si>
  <si>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</si>
  <si>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</si>
  <si>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</si>
  <si>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</si>
  <si>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</si>
  <si>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</si>
  <si>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</si>
  <si>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</si>
  <si>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</si>
  <si>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</si>
  <si>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</si>
  <si>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</si>
  <si>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</si>
  <si>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</si>
  <si>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</si>
  <si>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</si>
  <si>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</si>
  <si>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</si>
  <si>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</si>
  <si>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</si>
  <si>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</si>
  <si>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</si>
  <si>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</si>
  <si>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</si>
  <si>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</si>
  <si>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</si>
  <si>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</si>
  <si>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</si>
  <si>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</si>
  <si>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</si>
  <si>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</si>
  <si>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</si>
  <si>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</si>
  <si>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</si>
  <si>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</si>
  <si>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</si>
  <si>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</si>
  <si>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</si>
  <si>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</si>
  <si>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</si>
  <si>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</si>
  <si>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</si>
  <si>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</si>
  <si>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</si>
  <si>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</si>
  <si>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</si>
  <si>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</si>
  <si>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</si>
  <si>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</si>
  <si>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</si>
  <si>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</si>
  <si>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</si>
  <si>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</si>
  <si>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</si>
  <si>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</si>
  <si>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</si>
  <si>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</si>
  <si>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</si>
  <si>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</si>
  <si>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</si>
  <si>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</si>
  <si>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</si>
  <si>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</si>
  <si>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</si>
  <si>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</si>
  <si>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</si>
  <si>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</si>
  <si>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</si>
  <si>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</si>
  <si>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</si>
  <si>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</si>
  <si>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</si>
  <si>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</si>
  <si>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</si>
  <si>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</si>
  <si>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</si>
  <si>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</si>
  <si>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</si>
  <si>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</si>
  <si>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</si>
  <si>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</si>
  <si>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</si>
  <si>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</si>
  <si>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</si>
  <si>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</si>
  <si>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</si>
  <si>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</si>
  <si>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</si>
  <si>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</si>
  <si>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</si>
  <si>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</si>
  <si>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</si>
  <si>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</si>
  <si>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</si>
  <si>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</si>
  <si>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</si>
  <si>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</si>
  <si>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</si>
  <si>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</si>
  <si>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</si>
  <si>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</si>
  <si>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</si>
  <si>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</si>
  <si>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</si>
  <si>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</si>
  <si>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</si>
  <si>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</si>
  <si>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</si>
  <si>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</si>
  <si>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</si>
  <si>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</si>
  <si>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</si>
  <si>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</si>
  <si>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</si>
  <si>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</si>
  <si>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</si>
  <si>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</si>
  <si>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</si>
  <si>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</si>
  <si>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</si>
  <si>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</si>
  <si>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</si>
  <si>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</si>
  <si>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</si>
  <si>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</si>
  <si>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</si>
  <si>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</si>
  <si>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</si>
  <si>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</si>
  <si>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</si>
  <si>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</si>
  <si>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</si>
  <si>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</si>
  <si>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</si>
  <si>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</si>
  <si>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</si>
  <si>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</si>
  <si>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</si>
  <si>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</si>
  <si>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</si>
  <si>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</si>
  <si>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</si>
  <si>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</si>
  <si>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</si>
  <si>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</si>
  <si>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</si>
  <si>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</si>
  <si>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</si>
  <si>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</si>
  <si>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</si>
  <si>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</si>
  <si>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</si>
  <si>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</si>
  <si>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</si>
  <si>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</si>
  <si>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</si>
  <si>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</si>
  <si>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</si>
  <si>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</si>
  <si>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</si>
  <si>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</si>
  <si>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</si>
  <si>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</si>
  <si>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</si>
  <si>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</si>
  <si>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</si>
  <si>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</si>
  <si>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</si>
  <si>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</si>
  <si>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</si>
  <si>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</si>
  <si>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</si>
  <si>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</si>
  <si>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</si>
  <si>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</si>
  <si>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</si>
  <si>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</si>
  <si>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</si>
  <si>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</si>
  <si>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</si>
  <si>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</si>
  <si>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</si>
  <si>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</si>
  <si>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</si>
  <si>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</si>
  <si>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</si>
  <si>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</si>
  <si>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</si>
  <si>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</si>
  <si>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</si>
  <si>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</si>
  <si>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</si>
  <si>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</si>
  <si>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</si>
  <si>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</si>
  <si>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</si>
  <si>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</si>
  <si>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</si>
  <si>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</si>
  <si>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</si>
  <si>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</si>
  <si>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</si>
  <si>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</si>
  <si>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</si>
  <si>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</si>
  <si>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</si>
  <si>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</si>
  <si>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</si>
  <si>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</si>
  <si>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</si>
  <si>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</si>
  <si>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</si>
  <si>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</si>
  <si>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</si>
  <si>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</si>
  <si>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</si>
  <si>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</si>
  <si>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</si>
  <si>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</si>
  <si>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</si>
  <si>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</si>
  <si>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</si>
  <si>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</si>
  <si>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</si>
  <si>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</si>
  <si>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</si>
  <si>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</si>
  <si>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</si>
  <si>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</si>
  <si>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</si>
  <si>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</si>
  <si>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</si>
  <si>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</si>
  <si>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</si>
  <si>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</si>
  <si>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</si>
  <si>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</si>
  <si>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</si>
  <si>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</si>
  <si>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</si>
  <si>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</si>
  <si>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</si>
  <si>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</si>
  <si>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</si>
  <si>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</si>
  <si>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</si>
  <si>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</si>
  <si>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</si>
  <si>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</si>
  <si>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</si>
  <si>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</si>
  <si>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</si>
  <si>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</si>
  <si>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</si>
  <si>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</si>
  <si>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</si>
  <si>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</si>
  <si>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</si>
  <si>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</si>
  <si>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</si>
  <si>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</si>
  <si>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</si>
  <si>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</si>
  <si>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</si>
  <si>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</si>
  <si>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</si>
  <si>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</si>
  <si>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</si>
  <si>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</si>
  <si>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</si>
  <si>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</si>
  <si>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</si>
  <si>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</si>
  <si>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</si>
  <si>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</si>
  <si>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</si>
  <si>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</si>
  <si>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</si>
  <si>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</si>
  <si>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</si>
  <si>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</si>
  <si>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</si>
  <si>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</si>
  <si>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</si>
  <si>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</si>
  <si>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</si>
  <si>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</si>
  <si>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</si>
  <si>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</si>
  <si>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</si>
  <si>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</si>
  <si>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</si>
  <si>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</si>
  <si>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</si>
  <si>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</si>
  <si>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</si>
  <si>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</si>
  <si>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</si>
  <si>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</si>
  <si>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</si>
  <si>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</si>
  <si>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</si>
  <si>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</si>
  <si>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</si>
  <si>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</si>
  <si>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</si>
  <si>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</si>
  <si>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</si>
  <si>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</si>
  <si>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</si>
  <si>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</si>
  <si>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</si>
  <si>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</si>
  <si>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</si>
  <si>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</si>
  <si>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</si>
  <si>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</si>
  <si>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</si>
  <si>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</si>
  <si>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</si>
  <si>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</si>
  <si>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</si>
  <si>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</si>
  <si>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</si>
  <si>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</si>
  <si>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</si>
  <si>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</si>
  <si>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</si>
  <si>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</si>
  <si>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</si>
  <si>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</si>
  <si>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</si>
  <si>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</si>
  <si>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</si>
  <si>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</si>
  <si>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</si>
  <si>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</si>
  <si>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</si>
  <si>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</si>
  <si>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</si>
  <si>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</si>
  <si>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</si>
  <si>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</si>
  <si>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</si>
  <si>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</si>
  <si>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</si>
  <si>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</si>
  <si>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</si>
  <si>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</si>
  <si>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</si>
  <si>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</si>
  <si>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</si>
  <si>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</si>
  <si>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</si>
  <si>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</si>
  <si>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</si>
  <si>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</si>
  <si>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</si>
  <si>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</si>
  <si>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</si>
  <si>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</si>
  <si>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</si>
  <si>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</si>
  <si>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</si>
  <si>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</si>
  <si>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</si>
  <si>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</si>
  <si>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</si>
  <si>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</si>
  <si>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</si>
  <si>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</si>
  <si>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</si>
  <si>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</si>
  <si>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</si>
  <si>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</si>
  <si>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</si>
  <si>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</si>
  <si>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</si>
  <si>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</si>
  <si>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</si>
  <si>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</si>
  <si>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</si>
  <si>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</si>
  <si>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</si>
  <si>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</si>
  <si>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</si>
  <si>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</si>
  <si>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</si>
  <si>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</si>
  <si>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</si>
  <si>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</si>
  <si>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</si>
  <si>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</si>
  <si>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</si>
  <si>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</si>
  <si>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</si>
  <si>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</si>
  <si>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</si>
  <si>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</si>
  <si>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</si>
  <si>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</si>
  <si>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</si>
  <si>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</si>
  <si>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</si>
  <si>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</si>
  <si>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</si>
  <si>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</si>
  <si>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</si>
  <si>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</si>
  <si>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</si>
  <si>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</si>
  <si>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</si>
  <si>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</si>
  <si>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</si>
  <si>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</si>
  <si>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</si>
  <si>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</si>
  <si>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</si>
  <si>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</si>
  <si>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</si>
  <si>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</si>
  <si>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</si>
  <si>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</si>
  <si>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</si>
  <si>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</si>
  <si>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</si>
  <si>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</si>
  <si>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</si>
  <si>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</si>
  <si>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</si>
  <si>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</si>
  <si>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</si>
  <si>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</si>
  <si>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</si>
  <si>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</si>
  <si>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</si>
  <si>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</si>
  <si>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</si>
  <si>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</si>
  <si>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</si>
  <si>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</si>
  <si>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</si>
  <si>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</si>
  <si>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</si>
  <si>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</si>
  <si>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</si>
  <si>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</si>
  <si>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</si>
  <si>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</si>
  <si>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</si>
  <si>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</si>
  <si>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</si>
  <si>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</si>
  <si>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</si>
  <si>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</si>
  <si>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</si>
  <si>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</si>
  <si>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</si>
  <si>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</si>
  <si>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</si>
  <si>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</si>
  <si>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</si>
  <si>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</si>
  <si>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</si>
  <si>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</si>
  <si>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</si>
  <si>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</si>
  <si>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</si>
  <si>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</si>
  <si>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</si>
  <si>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</si>
  <si>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</si>
  <si>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</si>
  <si>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</si>
  <si>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</si>
  <si>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</si>
  <si>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</si>
  <si>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</si>
  <si>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</si>
  <si>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</si>
  <si>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</si>
  <si>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</si>
  <si>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</si>
  <si>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</si>
  <si>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</si>
  <si>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</si>
  <si>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</si>
  <si>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</si>
  <si>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</si>
  <si>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</si>
  <si>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</si>
  <si>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</si>
  <si>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</si>
  <si>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</si>
  <si>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</si>
  <si>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</si>
  <si>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</si>
  <si>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</si>
  <si>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</si>
  <si>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</si>
  <si>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</si>
  <si>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</si>
  <si>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</si>
  <si>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</si>
  <si>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</si>
  <si>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</si>
  <si>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</si>
  <si>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</si>
  <si>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</si>
  <si>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</si>
  <si>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</si>
  <si>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</si>
  <si>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</si>
  <si>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</si>
  <si>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</si>
  <si>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</si>
  <si>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</si>
  <si>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</si>
  <si>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</si>
  <si>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</si>
  <si>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</si>
  <si>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</si>
  <si>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</si>
  <si>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</si>
  <si>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</si>
  <si>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</si>
  <si>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</si>
  <si>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</si>
  <si>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</si>
  <si>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</si>
  <si>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</si>
  <si>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</si>
  <si>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</si>
  <si>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</si>
  <si>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</si>
  <si>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</si>
  <si>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</si>
  <si>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</si>
  <si>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</si>
  <si>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</si>
  <si>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</si>
  <si>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</si>
  <si>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</si>
  <si>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</si>
  <si>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</si>
  <si>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</si>
  <si>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</si>
  <si>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</si>
  <si>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</si>
  <si>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</si>
  <si>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</si>
  <si>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</si>
  <si>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</si>
  <si>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</si>
  <si>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</si>
  <si>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</si>
  <si>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</si>
  <si>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</si>
  <si>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</si>
  <si>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</si>
  <si>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</si>
  <si>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</si>
  <si>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</si>
  <si>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</si>
  <si>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</si>
  <si>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</si>
  <si>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</si>
  <si>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</si>
  <si>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</si>
  <si>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</si>
  <si>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</si>
  <si>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</si>
  <si>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</si>
  <si>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</si>
  <si>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</si>
  <si>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</si>
  <si>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</si>
  <si>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</si>
  <si>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</si>
  <si>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</si>
  <si>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</si>
  <si>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</si>
  <si>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</si>
  <si>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</si>
  <si>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</si>
  <si>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</si>
  <si>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</si>
  <si>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</si>
  <si>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</si>
  <si>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</si>
  <si>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</si>
  <si>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</si>
  <si>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</si>
  <si>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</si>
  <si>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</si>
  <si>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</si>
  <si>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</si>
  <si>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</si>
  <si>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</si>
  <si>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</si>
  <si>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</si>
  <si>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</si>
  <si>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</si>
  <si>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</si>
  <si>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</si>
  <si>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</si>
  <si>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</si>
  <si>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</si>
  <si>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</si>
  <si>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</si>
  <si>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</si>
  <si>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</si>
  <si>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</si>
  <si>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</si>
  <si>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</si>
  <si>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</si>
  <si>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</si>
  <si>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</si>
  <si>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</si>
  <si>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</si>
  <si>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</si>
  <si>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</si>
  <si>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</si>
  <si>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</si>
  <si>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</si>
  <si>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</si>
  <si>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</si>
  <si>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</si>
  <si>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</si>
  <si>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</si>
  <si>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</si>
  <si>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</si>
  <si>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</si>
  <si>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</si>
  <si>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</si>
  <si>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</si>
  <si>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</si>
  <si>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</si>
  <si>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</si>
  <si>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</si>
  <si>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</si>
  <si>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</si>
  <si>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</si>
  <si>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</si>
  <si>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</si>
  <si>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</si>
  <si>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</si>
  <si>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</si>
  <si>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</si>
  <si>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</si>
  <si>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</si>
  <si>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</si>
  <si>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</si>
  <si>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</si>
  <si>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</si>
  <si>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</si>
  <si>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</si>
  <si>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</si>
  <si>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</si>
  <si>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</si>
  <si>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</si>
  <si>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</si>
  <si>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</si>
  <si>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</si>
  <si>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</si>
  <si>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</si>
  <si>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</si>
  <si>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</si>
  <si>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</si>
  <si>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</si>
  <si>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</si>
  <si>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</si>
  <si>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</si>
  <si>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</si>
  <si>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</si>
  <si>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</si>
  <si>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</si>
  <si>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</si>
  <si>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</si>
  <si>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</si>
  <si>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</si>
  <si>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</si>
  <si>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</si>
  <si>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</si>
  <si>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</si>
  <si>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</si>
  <si>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</si>
  <si>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</si>
  <si>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</si>
  <si>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</si>
  <si>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</si>
  <si>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</si>
  <si>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</si>
  <si>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</si>
  <si>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</si>
  <si>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</si>
  <si>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</si>
  <si>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</si>
  <si>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</si>
  <si>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</si>
  <si>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</si>
  <si>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</si>
  <si>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</si>
  <si>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</si>
  <si>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</si>
  <si>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</si>
  <si>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</si>
  <si>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</si>
  <si>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</si>
  <si>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</si>
  <si>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</si>
  <si>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</si>
  <si>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</si>
  <si>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</si>
  <si>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</si>
  <si>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</si>
  <si>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</si>
  <si>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</si>
  <si>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</si>
  <si>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</si>
  <si>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</si>
  <si>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</si>
  <si>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</si>
  <si>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</si>
  <si>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</si>
  <si>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</si>
  <si>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</si>
  <si>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</si>
  <si>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</si>
  <si>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</si>
  <si>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</si>
  <si>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</si>
  <si>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</si>
  <si>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</si>
  <si>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</si>
  <si>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</si>
  <si>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</si>
  <si>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</si>
  <si>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</si>
  <si>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</si>
  <si>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</si>
  <si>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</si>
  <si>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</si>
  <si>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</si>
  <si>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</si>
  <si>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</si>
  <si>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</si>
  <si>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</si>
  <si>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</si>
  <si>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</si>
  <si>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</si>
  <si>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</si>
  <si>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</si>
  <si>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</si>
  <si>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</si>
  <si>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</si>
  <si>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</si>
  <si>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</si>
  <si>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</si>
  <si>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</si>
  <si>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</si>
  <si>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</si>
  <si>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</si>
  <si>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</si>
  <si>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</si>
  <si>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</si>
  <si>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</si>
  <si>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</si>
  <si>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</si>
  <si>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</si>
  <si>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</si>
  <si>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</si>
  <si>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</si>
  <si>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</si>
  <si>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</si>
  <si>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</si>
  <si>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</si>
  <si>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</si>
  <si>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</si>
  <si>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</si>
  <si>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</si>
  <si>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</si>
  <si>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</si>
  <si>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</si>
  <si>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</si>
  <si>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</si>
  <si>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</si>
  <si>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</si>
  <si>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</si>
  <si>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</si>
  <si>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</si>
  <si>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</si>
  <si>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</si>
  <si>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</si>
  <si>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</si>
  <si>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</si>
  <si>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</si>
  <si>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</si>
  <si>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</si>
  <si>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</si>
  <si>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</si>
  <si>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</si>
  <si>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</si>
  <si>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</si>
  <si>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</si>
  <si>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</si>
  <si>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</si>
  <si>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</si>
  <si>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</si>
  <si>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</si>
  <si>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</si>
  <si>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</si>
  <si>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</si>
  <si>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</si>
  <si>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</si>
  <si>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</si>
  <si>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</si>
  <si>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</si>
  <si>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</si>
  <si>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</si>
  <si>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</si>
  <si>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</si>
  <si>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</si>
  <si>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</si>
  <si>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</si>
  <si>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</si>
  <si>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</si>
  <si>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</si>
  <si>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</si>
  <si>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</si>
  <si>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</si>
  <si>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</si>
  <si>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</si>
  <si>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</si>
  <si>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</si>
  <si>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</si>
  <si>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</si>
  <si>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</si>
  <si>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</si>
  <si>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</si>
  <si>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</si>
  <si>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</si>
  <si>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</si>
  <si>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</si>
  <si>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</si>
  <si>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</si>
  <si>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</si>
  <si>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</si>
  <si>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</si>
  <si>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</si>
  <si>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</si>
  <si>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</si>
  <si>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</si>
  <si>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</si>
  <si>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</si>
  <si>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</si>
  <si>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</si>
  <si>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</si>
  <si>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</si>
  <si>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</si>
  <si>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</si>
  <si>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</si>
  <si>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</si>
  <si>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</si>
  <si>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</si>
  <si>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</si>
  <si>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</si>
  <si>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</si>
  <si>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</si>
  <si>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</si>
  <si>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</si>
  <si>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</si>
  <si>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</si>
  <si>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</si>
  <si>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</si>
  <si>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</si>
  <si>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</si>
  <si>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</si>
  <si>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</si>
  <si>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</si>
  <si>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</si>
  <si>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</si>
  <si>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</si>
  <si>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</si>
  <si>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</si>
  <si>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</si>
  <si>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</si>
  <si>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</si>
  <si>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</si>
  <si>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</si>
  <si>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</si>
  <si>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</si>
  <si>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</si>
  <si>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</si>
  <si>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</si>
  <si>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</si>
  <si>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</si>
  <si>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</si>
  <si>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</si>
  <si>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</si>
  <si>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</si>
  <si>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</si>
  <si>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</si>
  <si>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</si>
  <si>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</si>
  <si>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</si>
  <si>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</si>
  <si>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</si>
  <si>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</si>
  <si>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</si>
  <si>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</si>
  <si>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</si>
  <si>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</si>
  <si>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</si>
  <si>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</si>
  <si>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</si>
  <si>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</si>
  <si>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</si>
  <si>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</si>
  <si>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</si>
  <si>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</si>
  <si>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</si>
  <si>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</si>
  <si>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</si>
  <si>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</si>
  <si>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</si>
  <si>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</si>
  <si>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</si>
  <si>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</si>
  <si>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</si>
  <si>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</si>
  <si>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</si>
  <si>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</si>
  <si>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</si>
  <si>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</si>
  <si>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</si>
  <si>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</si>
  <si>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</si>
  <si>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</si>
  <si>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</si>
  <si>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</si>
  <si>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</si>
  <si>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</si>
  <si>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</si>
  <si>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</si>
  <si>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</si>
  <si>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</si>
  <si>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</si>
  <si>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</si>
  <si>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</si>
  <si>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</si>
  <si>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</si>
  <si>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</si>
  <si>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</si>
  <si>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</si>
  <si>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</si>
  <si>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</si>
  <si>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</si>
  <si>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</si>
  <si>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</si>
  <si>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</si>
  <si>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</si>
  <si>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</si>
  <si>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</si>
  <si>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</si>
  <si>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</si>
  <si>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</si>
  <si>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</si>
  <si>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</si>
  <si>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</si>
  <si>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</si>
  <si>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</si>
  <si>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</si>
  <si>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</si>
  <si>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</si>
  <si>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</si>
  <si>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</si>
  <si>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</si>
  <si>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</si>
  <si>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</si>
  <si>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</si>
  <si>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</si>
  <si>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</si>
  <si>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</si>
  <si>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</si>
  <si>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</si>
  <si>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</si>
  <si>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</si>
  <si>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</si>
  <si>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</si>
  <si>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</si>
  <si>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</si>
  <si>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</si>
  <si>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</si>
  <si>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</si>
  <si>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</si>
  <si>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</si>
  <si>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</si>
  <si>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</si>
  <si>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</si>
  <si>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</si>
  <si>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</si>
  <si>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</si>
  <si>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</si>
  <si>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</si>
  <si>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</si>
  <si>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</si>
  <si>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</si>
  <si>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</si>
  <si>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</si>
  <si>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</si>
  <si>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</si>
  <si>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</si>
  <si>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</si>
  <si>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</si>
  <si>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</si>
  <si>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</si>
  <si>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</si>
  <si>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</si>
  <si>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</si>
  <si>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</si>
  <si>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</si>
  <si>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</si>
  <si>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</si>
  <si>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</si>
  <si>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</si>
  <si>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</si>
  <si>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</si>
  <si>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</si>
  <si>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</si>
  <si>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</si>
  <si>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</si>
  <si>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</si>
  <si>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</si>
  <si>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</si>
  <si>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</si>
  <si>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</si>
  <si>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</si>
  <si>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</si>
  <si>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</si>
  <si>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</si>
  <si>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</si>
  <si>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</si>
  <si>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</si>
  <si>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</si>
  <si>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</si>
  <si>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</si>
  <si>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</si>
  <si>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</si>
  <si>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</si>
  <si>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</si>
  <si>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</si>
  <si>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</si>
  <si>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</si>
  <si>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</si>
  <si>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</si>
  <si>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</si>
  <si>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</si>
  <si>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</si>
  <si>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</si>
  <si>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</si>
  <si>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</si>
  <si>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</si>
  <si>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</si>
  <si>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</si>
  <si>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</si>
  <si>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</si>
  <si>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</si>
  <si>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</si>
  <si>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</si>
  <si>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</si>
  <si>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</si>
  <si>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</si>
  <si>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</si>
  <si>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</si>
  <si>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</si>
  <si>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</si>
  <si>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</si>
  <si>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</si>
  <si>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</si>
  <si>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</si>
  <si>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</si>
  <si>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</si>
  <si>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</si>
  <si>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</si>
  <si>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</si>
  <si>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</si>
  <si>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</si>
  <si>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</si>
  <si>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</si>
  <si>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</si>
  <si>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</si>
  <si>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</si>
  <si>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</si>
  <si>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</si>
  <si>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</si>
  <si>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</si>
  <si>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</si>
  <si>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</si>
  <si>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</si>
  <si>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</si>
  <si>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</si>
  <si>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</si>
  <si>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</si>
  <si>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</si>
  <si>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</si>
  <si>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</si>
  <si>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</si>
  <si>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</si>
  <si>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</si>
  <si>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</si>
  <si>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</si>
  <si>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</si>
  <si>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</si>
  <si>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</si>
  <si>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</si>
  <si>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</si>
  <si>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</si>
  <si>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</si>
  <si>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</si>
  <si>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</si>
  <si>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</si>
  <si>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</si>
  <si>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</si>
  <si>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</si>
  <si>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</si>
  <si>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</si>
  <si>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</si>
  <si>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</si>
  <si>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</si>
  <si>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</si>
  <si>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</si>
  <si>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</si>
  <si>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</si>
  <si>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</si>
  <si>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</si>
  <si>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</si>
  <si>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</si>
  <si>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</si>
  <si>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</si>
  <si>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</si>
  <si>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</si>
  <si>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</si>
  <si>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</si>
  <si>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</si>
  <si>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</si>
  <si>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</si>
  <si>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</si>
  <si>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</si>
  <si>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</si>
  <si>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</si>
  <si>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</si>
  <si>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</si>
  <si>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</si>
  <si>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</si>
  <si>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</si>
  <si>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</si>
  <si>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</si>
  <si>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</si>
  <si>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</si>
  <si>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</si>
  <si>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</si>
  <si>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</si>
  <si>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</si>
  <si>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</si>
  <si>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</si>
  <si>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</si>
  <si>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</si>
  <si>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</si>
  <si>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</si>
  <si>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</si>
  <si>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</si>
  <si>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</si>
  <si>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</si>
  <si>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</si>
  <si>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</si>
  <si>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</si>
  <si>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</si>
  <si>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</si>
  <si>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</si>
  <si>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</si>
  <si>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</si>
  <si>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</si>
  <si>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</si>
  <si>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</si>
  <si>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</si>
  <si>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</si>
  <si>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</si>
  <si>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</si>
  <si>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</si>
  <si>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</si>
  <si>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</si>
  <si>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</si>
  <si>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</si>
  <si>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</si>
  <si>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</si>
  <si>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</si>
  <si>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</si>
  <si>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</si>
  <si>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</si>
  <si>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</si>
  <si>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</si>
  <si>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</si>
  <si>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</si>
  <si>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</si>
  <si>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</si>
  <si>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</si>
  <si>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</si>
  <si>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</si>
  <si>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</si>
  <si>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</si>
  <si>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</si>
  <si>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</si>
  <si>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</si>
  <si>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</si>
  <si>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</si>
  <si>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</si>
  <si>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</si>
  <si>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</si>
  <si>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</si>
  <si>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</si>
  <si>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</si>
  <si>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</si>
  <si>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</si>
  <si>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</si>
  <si>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</si>
  <si>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</si>
  <si>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</si>
  <si>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</si>
  <si>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</si>
  <si>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</si>
  <si>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</si>
  <si>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</si>
  <si>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</si>
  <si>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</si>
  <si>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</si>
  <si>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</si>
  <si>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</si>
  <si>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</si>
  <si>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</si>
  <si>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</si>
  <si>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</si>
  <si>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</si>
  <si>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</si>
  <si>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</si>
  <si>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</si>
  <si>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</si>
  <si>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</si>
  <si>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</si>
  <si>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</si>
  <si>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</si>
  <si>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</si>
  <si>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</si>
  <si>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</si>
  <si>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</si>
  <si>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</si>
  <si>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</si>
  <si>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</si>
  <si>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</si>
  <si>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</si>
  <si>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</si>
  <si>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</si>
  <si>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</si>
  <si>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</si>
  <si>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</si>
  <si>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</si>
  <si>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</si>
  <si>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</si>
  <si>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</si>
  <si>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</si>
  <si>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</si>
  <si>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</si>
  <si>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</si>
  <si>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</si>
  <si>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</si>
  <si>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</si>
  <si>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</si>
  <si>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</si>
  <si>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</si>
  <si>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</si>
  <si>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</si>
  <si>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</si>
  <si>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</si>
  <si>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</si>
  <si>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</si>
  <si>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</si>
  <si>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</si>
  <si>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</si>
  <si>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</si>
  <si>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</si>
  <si>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</si>
  <si>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</si>
  <si>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</si>
  <si>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</si>
  <si>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</si>
  <si>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</si>
  <si>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</si>
  <si>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</si>
  <si>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</si>
  <si>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</si>
  <si>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</si>
  <si>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</si>
  <si>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</si>
  <si>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</si>
  <si>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</si>
  <si>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</si>
  <si>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</si>
  <si>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</si>
  <si>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</si>
  <si>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</si>
  <si>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</si>
  <si>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</si>
  <si>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</si>
  <si>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</si>
  <si>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</si>
  <si>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</si>
  <si>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</si>
  <si>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</si>
  <si>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</si>
  <si>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</si>
  <si>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</si>
  <si>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</si>
  <si>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</si>
  <si>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</si>
  <si>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</si>
  <si>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</si>
  <si>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</si>
  <si>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</si>
  <si>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</si>
  <si>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</si>
  <si>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</si>
  <si>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</si>
  <si>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</si>
  <si>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</si>
  <si>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</si>
  <si>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</si>
  <si>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</si>
  <si>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</si>
  <si>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</si>
  <si>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</si>
  <si>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</si>
  <si>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</si>
  <si>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</si>
  <si>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</si>
  <si>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</si>
  <si>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</si>
  <si>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</si>
  <si>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</si>
  <si>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</si>
  <si>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</si>
  <si>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</si>
  <si>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</si>
  <si>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</si>
  <si>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</si>
  <si>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</si>
  <si>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</si>
  <si>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</si>
  <si>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</si>
  <si>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</si>
  <si>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</si>
  <si>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</si>
  <si>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</si>
  <si>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</si>
  <si>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</si>
  <si>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</si>
  <si>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</si>
  <si>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</si>
  <si>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</si>
  <si>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</si>
  <si>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</si>
  <si>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</si>
  <si>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</si>
  <si>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</si>
  <si>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</si>
  <si>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</si>
  <si>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</si>
  <si>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</si>
  <si>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</si>
  <si>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</si>
  <si>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</si>
  <si>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</si>
  <si>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</si>
  <si>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</si>
  <si>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</si>
  <si>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</si>
  <si>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</si>
  <si>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</si>
  <si>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</si>
  <si>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</si>
  <si>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</si>
  <si>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</si>
  <si>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</si>
  <si>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</si>
  <si>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</si>
  <si>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</si>
  <si>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</si>
  <si>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</si>
  <si>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</si>
  <si>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</si>
  <si>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</si>
  <si>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</si>
  <si>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</si>
  <si>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</si>
  <si>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</si>
  <si>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</si>
  <si>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</si>
  <si>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</si>
  <si>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</si>
  <si>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</si>
  <si>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</si>
  <si>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</si>
  <si>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</si>
  <si>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</si>
  <si>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</si>
  <si>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</si>
  <si>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</si>
  <si>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</si>
  <si>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</si>
  <si>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</si>
  <si>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</si>
  <si>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</si>
  <si>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</si>
  <si>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</si>
  <si>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</si>
  <si>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</si>
  <si>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</si>
  <si>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</si>
  <si>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</si>
  <si>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</si>
  <si>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</si>
  <si>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</si>
  <si>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</si>
  <si>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</si>
  <si>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</si>
  <si>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</si>
  <si>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</si>
  <si>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</si>
  <si>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</si>
  <si>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</si>
  <si>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</si>
  <si>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</si>
  <si>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</si>
  <si>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</si>
  <si>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</si>
  <si>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</si>
  <si>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</si>
  <si>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</si>
  <si>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</si>
  <si>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</si>
  <si>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</si>
  <si>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</si>
  <si>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</si>
  <si>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</si>
  <si>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</si>
  <si>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</si>
  <si>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</si>
  <si>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</si>
  <si>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</si>
  <si>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</si>
  <si>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</si>
  <si>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</si>
  <si>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</si>
  <si>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</si>
  <si>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</si>
  <si>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</si>
  <si>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</si>
  <si>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</si>
  <si>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</si>
  <si>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</si>
  <si>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</si>
  <si>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</si>
  <si>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</si>
  <si>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</si>
  <si>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</si>
  <si>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</si>
  <si>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</si>
  <si>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</si>
  <si>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</si>
  <si>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</si>
  <si>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</si>
  <si>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</si>
  <si>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</si>
  <si>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</si>
  <si>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</si>
  <si>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</si>
  <si>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</si>
  <si>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</si>
  <si>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</si>
  <si>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</si>
  <si>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</si>
  <si>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</si>
  <si>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</si>
  <si>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</si>
  <si>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</si>
  <si>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</si>
  <si>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</si>
  <si>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</si>
  <si>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</si>
  <si>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</si>
  <si>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</si>
  <si>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</si>
  <si>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</si>
  <si>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</si>
  <si>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</si>
  <si>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</si>
  <si>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</si>
  <si>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</si>
  <si>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</si>
  <si>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</si>
  <si>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</si>
  <si>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</si>
  <si>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</si>
  <si>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</si>
  <si>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</si>
  <si>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</si>
  <si>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</si>
  <si>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</si>
  <si>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</si>
  <si>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</si>
  <si>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</si>
  <si>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</si>
  <si>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</si>
  <si>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</si>
  <si>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</si>
  <si>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</si>
  <si>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</si>
  <si>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</si>
  <si>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</si>
  <si>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</si>
  <si>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</si>
  <si>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</si>
  <si>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</si>
  <si>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</si>
  <si>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</si>
  <si>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</si>
  <si>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</si>
  <si>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</si>
  <si>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</si>
  <si>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</si>
  <si>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</si>
  <si>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</si>
  <si>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</si>
  <si>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</si>
  <si>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</si>
  <si>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</si>
  <si>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</si>
  <si>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</si>
  <si>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</si>
  <si>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</si>
  <si>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</si>
  <si>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</si>
  <si>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</si>
  <si>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</si>
  <si>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</si>
  <si>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</si>
  <si>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</si>
  <si>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</si>
  <si>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</si>
  <si>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</si>
  <si>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</si>
  <si>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</si>
  <si>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</si>
  <si>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</si>
  <si>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</si>
  <si>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</si>
  <si>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</si>
  <si>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</si>
  <si>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</si>
  <si>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</si>
  <si>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</si>
  <si>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</si>
  <si>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</si>
  <si>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</si>
  <si>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</si>
  <si>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</si>
  <si>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</si>
  <si>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</si>
  <si>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</si>
  <si>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</si>
  <si>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</si>
  <si>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</si>
  <si>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</si>
  <si>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</si>
  <si>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</si>
  <si>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</si>
  <si>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</si>
  <si>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</si>
  <si>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</si>
  <si>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</si>
  <si>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</si>
  <si>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</si>
  <si>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</si>
  <si>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</si>
  <si>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</si>
  <si>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</si>
  <si>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</si>
  <si>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</si>
  <si>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</si>
  <si>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</si>
  <si>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</si>
  <si>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</si>
  <si>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</si>
  <si>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</si>
  <si>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</si>
  <si>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</si>
  <si>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</si>
  <si>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</si>
  <si>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</si>
  <si>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</si>
  <si>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</si>
  <si>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</si>
  <si>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</si>
  <si>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</si>
  <si>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</si>
  <si>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</si>
  <si>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</si>
  <si>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</si>
  <si>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</si>
  <si>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</si>
  <si>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</si>
  <si>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</si>
  <si>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</si>
  <si>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</si>
  <si>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</si>
  <si>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</si>
  <si>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</si>
  <si>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</si>
  <si>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</si>
  <si>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</si>
  <si>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</si>
  <si>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</si>
  <si>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</si>
  <si>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</si>
  <si>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</si>
  <si>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</si>
  <si>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</si>
  <si>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</si>
  <si>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</si>
  <si>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</si>
  <si>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</si>
  <si>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</si>
  <si>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</si>
  <si>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</si>
  <si>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</si>
  <si>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</si>
  <si>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</si>
  <si>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</si>
  <si>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</si>
  <si>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</si>
  <si>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</si>
  <si>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</si>
  <si>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</si>
  <si>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</si>
  <si>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</si>
  <si>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</si>
  <si>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</si>
  <si>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</si>
  <si>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</si>
  <si>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</si>
  <si>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</si>
  <si>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</si>
  <si>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</si>
  <si>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</si>
  <si>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</si>
  <si>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</si>
  <si>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</si>
  <si>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</si>
  <si>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</si>
  <si>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</si>
  <si>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</si>
  <si>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</si>
  <si>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</si>
  <si>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</si>
  <si>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</si>
  <si>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</si>
  <si>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</si>
  <si>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</si>
  <si>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</si>
  <si>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</si>
  <si>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</si>
  <si>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</si>
  <si>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</si>
  <si>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</si>
  <si>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</si>
  <si>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</si>
  <si>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</si>
  <si>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</si>
  <si>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</si>
  <si>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</si>
  <si>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</si>
  <si>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</si>
  <si>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</si>
  <si>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</si>
  <si>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</si>
  <si>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</si>
  <si>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</si>
  <si>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</si>
  <si>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</si>
  <si>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</si>
  <si>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</si>
  <si>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</si>
  <si>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</si>
  <si>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</si>
  <si>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</si>
  <si>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</si>
  <si>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</si>
  <si>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</si>
  <si>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</si>
  <si>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</si>
  <si>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</si>
  <si>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</si>
  <si>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</si>
  <si>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</si>
  <si>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</si>
  <si>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</si>
  <si>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</si>
  <si>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</si>
  <si>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</si>
  <si>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</si>
  <si>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</si>
  <si>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</si>
  <si>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</si>
  <si>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</si>
  <si>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</si>
  <si>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</si>
  <si>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</si>
  <si>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</si>
  <si>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</si>
  <si>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</si>
  <si>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</si>
  <si>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</si>
  <si>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</si>
  <si>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</si>
  <si>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</si>
  <si>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</si>
  <si>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</si>
  <si>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</si>
  <si>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</si>
  <si>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</si>
  <si>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</si>
  <si>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</si>
  <si>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</si>
  <si>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</si>
  <si>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</si>
  <si>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</si>
  <si>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</si>
  <si>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</si>
  <si>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</si>
  <si>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</si>
  <si>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</si>
  <si>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</si>
  <si>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</si>
  <si>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</si>
  <si>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</si>
  <si>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</si>
  <si>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</si>
  <si>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</si>
  <si>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</si>
  <si>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</si>
  <si>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</si>
  <si>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</si>
  <si>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</si>
  <si>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</si>
  <si>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</si>
  <si>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</si>
  <si>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</si>
  <si>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</si>
  <si>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</si>
  <si>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</si>
  <si>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</si>
  <si>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</si>
  <si>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</si>
  <si>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</si>
  <si>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</si>
  <si>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</si>
  <si>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</si>
  <si>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</si>
  <si>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</si>
  <si>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</si>
  <si>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</si>
  <si>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</si>
  <si>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</si>
  <si>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</si>
  <si>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</si>
  <si>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</si>
  <si>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</si>
  <si>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</si>
  <si>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</si>
  <si>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</si>
  <si>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</si>
  <si>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</si>
  <si>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</si>
  <si>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</si>
  <si>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</si>
  <si>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</si>
  <si>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</si>
  <si>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</si>
  <si>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</si>
  <si>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</si>
  <si>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</si>
  <si>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</si>
  <si>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</si>
  <si>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</si>
  <si>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</si>
  <si>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</si>
  <si>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</si>
  <si>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</si>
  <si>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</si>
  <si>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</si>
  <si>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</si>
  <si>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</si>
  <si>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</si>
  <si>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</si>
  <si>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</si>
  <si>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</si>
  <si>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</si>
  <si>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</si>
  <si>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</si>
  <si>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</si>
  <si>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</si>
  <si>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</si>
  <si>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</si>
  <si>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</si>
  <si>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</si>
  <si>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</si>
  <si>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</si>
  <si>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</si>
  <si>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</si>
  <si>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</si>
  <si>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</si>
  <si>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</si>
  <si>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</si>
  <si>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</si>
  <si>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</si>
  <si>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</si>
  <si>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</si>
  <si>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</si>
  <si>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</si>
  <si>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</si>
  <si>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</si>
  <si>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</si>
  <si>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</si>
  <si>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</si>
  <si>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</si>
  <si>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</si>
  <si>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</si>
  <si>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</si>
  <si>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</si>
  <si>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</si>
  <si>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</si>
  <si>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</si>
  <si>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</si>
  <si>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</si>
  <si>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</si>
  <si>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</si>
  <si>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</si>
  <si>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</si>
  <si>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</si>
  <si>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</si>
  <si>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</si>
  <si>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</si>
  <si>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</si>
  <si>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</si>
  <si>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</si>
  <si>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</si>
  <si>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</si>
  <si>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</si>
  <si>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</si>
  <si>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</si>
  <si>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</si>
  <si>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</si>
  <si>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</si>
  <si>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</si>
  <si>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</si>
  <si>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</si>
  <si>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</si>
  <si>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</si>
  <si>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</si>
  <si>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</si>
  <si>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</si>
  <si>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</si>
  <si>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</si>
  <si>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</si>
  <si>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</si>
  <si>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</si>
  <si>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</si>
  <si>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</si>
  <si>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</si>
  <si>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</si>
  <si>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</si>
  <si>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</si>
  <si>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</si>
  <si>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</si>
  <si>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</si>
  <si>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</si>
  <si>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</si>
  <si>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</si>
  <si>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</si>
  <si>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</si>
  <si>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</si>
  <si>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</si>
  <si>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</si>
  <si>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</si>
  <si>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</si>
  <si>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</si>
  <si>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</si>
  <si>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</si>
  <si>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</si>
  <si>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</si>
  <si>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</si>
  <si>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</si>
  <si>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</si>
  <si>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</si>
  <si>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</si>
  <si>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</si>
  <si>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</si>
  <si>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</si>
  <si>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</si>
  <si>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</si>
  <si>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</si>
  <si>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</si>
  <si>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</si>
  <si>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</si>
  <si>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</si>
  <si>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</si>
  <si>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</si>
  <si>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</si>
  <si>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</si>
  <si>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</si>
  <si>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</si>
  <si>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</si>
  <si>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</si>
  <si>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</si>
  <si>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</si>
  <si>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</si>
  <si>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</si>
  <si>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</si>
  <si>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</si>
  <si>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</si>
  <si>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</si>
  <si>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</si>
  <si>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</si>
  <si>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</si>
  <si>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</si>
  <si>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</si>
  <si>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</si>
  <si>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</si>
  <si>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</si>
  <si>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</si>
  <si>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</si>
  <si>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</si>
  <si>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</si>
  <si>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</si>
  <si>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</si>
  <si>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</si>
  <si>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</si>
  <si>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</si>
  <si>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</si>
  <si>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</si>
  <si>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</si>
  <si>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</si>
  <si>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</si>
  <si>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</si>
  <si>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</si>
  <si>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</si>
  <si>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</si>
  <si>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</si>
  <si>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</si>
  <si>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</si>
  <si>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</si>
  <si>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</si>
  <si>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</si>
  <si>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</si>
  <si>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</si>
  <si>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</si>
  <si>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</si>
  <si>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</si>
  <si>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</si>
  <si>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</si>
  <si>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</si>
  <si>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</si>
  <si>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</si>
  <si>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</si>
  <si>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</si>
  <si>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</si>
  <si>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</si>
  <si>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</si>
  <si>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</si>
  <si>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</si>
  <si>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</si>
  <si>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</si>
  <si>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</si>
  <si>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</si>
  <si>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</si>
  <si>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</si>
  <si>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</si>
  <si>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</si>
  <si>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</si>
  <si>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</si>
  <si>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</si>
  <si>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</si>
  <si>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</si>
  <si>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</si>
  <si>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</si>
  <si>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</si>
  <si>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</si>
  <si>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</si>
  <si>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</si>
  <si>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</si>
  <si>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</si>
  <si>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</si>
  <si>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</si>
  <si>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</si>
  <si>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</si>
  <si>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</si>
  <si>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</si>
  <si>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</si>
  <si>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</si>
  <si>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</si>
  <si>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</si>
  <si>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</si>
  <si>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</si>
  <si>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</si>
  <si>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</si>
  <si>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</si>
  <si>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</si>
  <si>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</si>
  <si>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</si>
  <si>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</si>
  <si>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</si>
  <si>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</si>
  <si>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</si>
  <si>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</si>
  <si>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</si>
  <si>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</si>
  <si>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</si>
  <si>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</si>
  <si>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</si>
  <si>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</si>
  <si>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</si>
  <si>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</si>
  <si>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</si>
  <si>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</si>
  <si>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</si>
  <si>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</si>
  <si>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</si>
  <si>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</si>
  <si>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</si>
  <si>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</si>
  <si>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</si>
  <si>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</si>
  <si>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</si>
  <si>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</si>
  <si>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</si>
  <si>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</si>
  <si>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</si>
  <si>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</si>
  <si>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</si>
  <si>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</si>
  <si>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</si>
  <si>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</si>
  <si>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</si>
  <si>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</si>
  <si>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</si>
  <si>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</si>
  <si>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</si>
  <si>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</si>
  <si>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</si>
  <si>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</si>
  <si>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</si>
  <si>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</si>
  <si>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</si>
  <si>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</si>
  <si>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</si>
  <si>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</si>
  <si>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</si>
  <si>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</si>
  <si>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</si>
  <si>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</si>
  <si>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</si>
  <si>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</si>
  <si>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</si>
  <si>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</si>
  <si>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</si>
  <si>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</si>
  <si>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</si>
  <si>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</si>
  <si>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</si>
  <si>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</si>
  <si>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</si>
  <si>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</si>
  <si>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</si>
  <si>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</si>
  <si>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</si>
  <si>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</si>
  <si>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</si>
  <si>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</si>
  <si>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</si>
  <si>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</si>
  <si>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</si>
  <si>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</si>
  <si>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</si>
  <si>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</si>
  <si>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</si>
  <si>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</si>
  <si>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</si>
  <si>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</si>
  <si>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</si>
  <si>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</si>
  <si>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</si>
  <si>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</si>
  <si>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</si>
  <si>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</si>
  <si>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</si>
  <si>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</si>
  <si>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</si>
  <si>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</si>
  <si>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</si>
  <si>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</si>
  <si>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</si>
  <si>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</si>
  <si>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</si>
  <si>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</si>
  <si>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</si>
  <si>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</si>
  <si>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</si>
  <si>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</si>
  <si>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</si>
  <si>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</si>
  <si>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</si>
  <si>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</si>
  <si>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</si>
  <si>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</si>
  <si>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</si>
  <si>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</si>
  <si>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</si>
  <si>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</si>
  <si>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</si>
  <si>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</si>
  <si>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</si>
  <si>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</si>
  <si>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</si>
  <si>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</si>
  <si>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</si>
  <si>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</si>
  <si>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</si>
  <si>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</si>
  <si>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</si>
  <si>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</si>
  <si>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</si>
  <si>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</si>
  <si>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</si>
  <si>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</si>
  <si>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</si>
  <si>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</si>
  <si>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</si>
  <si>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</si>
  <si>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</si>
  <si>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</si>
  <si>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</si>
  <si>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</si>
  <si>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</si>
  <si>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</si>
  <si>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</si>
  <si>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</si>
  <si>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</si>
  <si>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</si>
  <si>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</si>
  <si>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</si>
  <si>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</si>
  <si>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</si>
  <si>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</si>
  <si>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</si>
  <si>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</si>
  <si>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</si>
  <si>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</si>
  <si>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</si>
  <si>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</si>
  <si>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</si>
  <si>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</si>
  <si>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</si>
  <si>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</si>
  <si>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</si>
  <si>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</si>
  <si>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</si>
  <si>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</si>
  <si>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</si>
  <si>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</si>
  <si>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</si>
  <si>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</si>
  <si>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</si>
  <si>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</si>
  <si>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</si>
  <si>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</si>
  <si>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</si>
  <si>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</si>
  <si>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</si>
  <si>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</si>
  <si>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</si>
  <si>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</si>
  <si>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</si>
  <si>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</si>
  <si>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</si>
  <si>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</si>
  <si>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</si>
  <si>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</si>
  <si>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</si>
  <si>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</si>
  <si>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</si>
  <si>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</si>
  <si>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</si>
  <si>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</si>
  <si>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</si>
  <si>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</si>
  <si>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</si>
  <si>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</si>
  <si>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</si>
  <si>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</si>
  <si>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</si>
  <si>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</si>
  <si>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</si>
  <si>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</si>
  <si>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</si>
  <si>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</si>
  <si>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</si>
  <si>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</si>
  <si>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</si>
  <si>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</si>
  <si>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</si>
  <si>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</si>
  <si>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</si>
  <si>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</si>
  <si>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</si>
  <si>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</si>
  <si>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</si>
  <si>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</si>
  <si>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</si>
  <si>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</si>
  <si>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</si>
  <si>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</si>
  <si>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</si>
  <si>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</si>
  <si>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</si>
  <si>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</si>
  <si>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</si>
  <si>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</si>
  <si>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</si>
  <si>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</si>
  <si>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</si>
  <si>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</si>
  <si>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</si>
  <si>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</si>
  <si>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</si>
  <si>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</si>
  <si>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</si>
  <si>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</si>
  <si>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</si>
  <si>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</si>
  <si>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</si>
  <si>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</si>
  <si>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</si>
  <si>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</si>
  <si>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</si>
  <si>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</si>
  <si>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</si>
  <si>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</si>
  <si>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</si>
  <si>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</si>
  <si>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</si>
  <si>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</si>
  <si>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</si>
  <si>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</si>
  <si>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</si>
  <si>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</si>
  <si>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</si>
  <si>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</si>
  <si>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</si>
  <si>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</si>
  <si>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</si>
  <si>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</si>
  <si>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</si>
  <si>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</si>
  <si>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</si>
  <si>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</si>
  <si>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</si>
  <si>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</si>
  <si>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</si>
  <si>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</si>
  <si>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</si>
  <si>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</si>
  <si>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</si>
  <si>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</si>
  <si>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</si>
  <si>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</si>
  <si>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</si>
  <si>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</si>
  <si>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</si>
  <si>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</si>
  <si>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</si>
  <si>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</si>
  <si>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</si>
  <si>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</si>
  <si>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</si>
  <si>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</si>
  <si>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</si>
  <si>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</si>
  <si>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</si>
  <si>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</si>
  <si>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</si>
  <si>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</si>
  <si>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</si>
  <si>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</si>
  <si>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</si>
  <si>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</si>
  <si>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</si>
  <si>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</si>
  <si>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</si>
  <si>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</si>
  <si>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</si>
  <si>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</si>
  <si>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</si>
  <si>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</si>
  <si>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</si>
  <si>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</si>
  <si>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</si>
  <si>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</si>
  <si>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</si>
  <si>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</si>
  <si>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</si>
  <si>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</si>
  <si>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</si>
  <si>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</si>
  <si>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</si>
  <si>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</si>
  <si>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</si>
  <si>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</si>
  <si>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</si>
  <si>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</si>
  <si>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</si>
  <si>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</si>
  <si>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</si>
  <si>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</si>
  <si>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</si>
  <si>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</si>
  <si>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</si>
  <si>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</si>
  <si>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</si>
  <si>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</si>
  <si>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</si>
  <si>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</si>
  <si>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</si>
  <si>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</si>
  <si>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</si>
  <si>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</si>
  <si>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</si>
  <si>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</si>
  <si>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</si>
  <si>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</si>
  <si>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</si>
  <si>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</si>
  <si>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</si>
  <si>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</si>
  <si>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</si>
  <si>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</si>
  <si>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</si>
  <si>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</si>
  <si>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</si>
  <si>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</si>
  <si>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</si>
  <si>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</si>
  <si>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</si>
  <si>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</si>
  <si>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</si>
  <si>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</si>
  <si>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</si>
  <si>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</si>
  <si>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</si>
  <si>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</si>
  <si>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</si>
  <si>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</si>
  <si>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</si>
  <si>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</si>
  <si>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</si>
  <si>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</si>
  <si>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</si>
  <si>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</si>
  <si>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</si>
  <si>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</si>
  <si>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</si>
  <si>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</si>
  <si>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</si>
  <si>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</si>
  <si>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</si>
  <si>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</si>
  <si>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</si>
  <si>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</si>
  <si>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</si>
  <si>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</si>
  <si>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</si>
  <si>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</si>
  <si>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</si>
  <si>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</si>
  <si>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</si>
  <si>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</si>
  <si>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</si>
  <si>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</si>
  <si>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</si>
  <si>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</si>
  <si>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</si>
  <si>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</si>
  <si>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</si>
  <si>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</si>
  <si>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</si>
  <si>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</si>
  <si>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</si>
  <si>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</si>
  <si>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</si>
  <si>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</si>
  <si>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</si>
  <si>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</si>
  <si>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</si>
  <si>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</si>
  <si>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</si>
  <si>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</si>
  <si>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</si>
  <si>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</si>
  <si>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</si>
  <si>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</si>
  <si>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</si>
  <si>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</si>
  <si>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</si>
  <si>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</si>
  <si>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</si>
  <si>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</si>
  <si>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</si>
  <si>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</si>
  <si>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</si>
  <si>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</si>
  <si>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</si>
  <si>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</si>
  <si>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</si>
  <si>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</si>
  <si>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</si>
  <si>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</si>
  <si>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</si>
  <si>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</si>
  <si>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</si>
  <si>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</si>
  <si>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</si>
  <si>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</si>
  <si>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</si>
  <si>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</si>
  <si>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</si>
  <si>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</si>
  <si>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</si>
  <si>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</si>
  <si>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</si>
  <si>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</si>
  <si>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</si>
  <si>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</si>
  <si>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</si>
  <si>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</si>
  <si>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</si>
  <si>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</si>
  <si>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</si>
  <si>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</si>
  <si>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</si>
  <si>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</si>
  <si>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</si>
  <si>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</si>
  <si>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</si>
  <si>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</si>
  <si>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</si>
  <si>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</si>
  <si>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</si>
  <si>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</si>
  <si>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</si>
  <si>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</si>
  <si>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</si>
  <si>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</si>
  <si>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</si>
  <si>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</si>
  <si>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</si>
  <si>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</si>
  <si>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</si>
  <si>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</si>
  <si>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</si>
  <si>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</si>
  <si>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</si>
  <si>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</si>
  <si>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</si>
  <si>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</si>
  <si>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</si>
  <si>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</si>
  <si>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</si>
  <si>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</si>
  <si>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</si>
  <si>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</si>
  <si>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</si>
  <si>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</si>
  <si>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</si>
  <si>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</si>
  <si>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</si>
  <si>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</si>
  <si>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</si>
  <si>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</si>
  <si>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</si>
  <si>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</si>
  <si>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</si>
  <si>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</si>
  <si>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</si>
  <si>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</si>
  <si>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</si>
  <si>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</si>
  <si>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</si>
  <si>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</si>
  <si>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</si>
  <si>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</si>
  <si>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</si>
  <si>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</si>
  <si>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</si>
  <si>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</si>
  <si>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</si>
  <si>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</si>
  <si>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</si>
  <si>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</si>
  <si>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</si>
  <si>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</si>
  <si>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</si>
  <si>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</si>
  <si>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</si>
  <si>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</si>
  <si>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</si>
  <si>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</si>
  <si>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</si>
  <si>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</si>
  <si>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</si>
  <si>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</si>
  <si>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</si>
  <si>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</si>
  <si>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</si>
  <si>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</si>
  <si>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</si>
  <si>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</si>
  <si>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</si>
  <si>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</si>
  <si>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</si>
  <si>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</si>
  <si>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</si>
  <si>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</si>
  <si>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</si>
  <si>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</si>
  <si>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</si>
  <si>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</si>
  <si>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</si>
  <si>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</si>
  <si>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</si>
  <si>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</si>
  <si>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</si>
  <si>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</si>
  <si>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</si>
  <si>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</si>
  <si>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</si>
  <si>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</si>
  <si>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</si>
  <si>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</si>
  <si>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</si>
  <si>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</si>
  <si>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</si>
  <si>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</si>
  <si>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</si>
  <si>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</si>
  <si>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</si>
  <si>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</si>
  <si>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</si>
  <si>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</si>
  <si>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</si>
  <si>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</si>
  <si>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</si>
  <si>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</si>
  <si>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</si>
  <si>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</si>
  <si>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</si>
  <si>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</si>
  <si>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</si>
  <si>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</si>
  <si>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</si>
  <si>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</si>
  <si>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</si>
  <si>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</si>
  <si>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</si>
  <si>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</si>
  <si>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</si>
  <si>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</si>
  <si>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</si>
  <si>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</si>
  <si>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</si>
  <si>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</si>
  <si>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</si>
  <si>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</si>
  <si>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</si>
  <si>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</si>
  <si>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</si>
  <si>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</si>
  <si>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</si>
  <si>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</si>
  <si>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</si>
  <si>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</si>
  <si>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</si>
  <si>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</si>
  <si>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</si>
  <si>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</si>
  <si>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</si>
  <si>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</si>
  <si>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</si>
  <si>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</si>
  <si>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</si>
  <si>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</si>
  <si>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</si>
  <si>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</si>
  <si>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</si>
  <si>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</si>
  <si>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</si>
  <si>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</si>
  <si>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</si>
  <si>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</si>
  <si>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</si>
  <si>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</si>
  <si>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</si>
  <si>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</si>
  <si>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</si>
  <si>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</si>
  <si>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</si>
  <si>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</si>
  <si>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</si>
  <si>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</si>
  <si>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</si>
  <si>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</si>
  <si>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</si>
  <si>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</si>
  <si>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</si>
  <si>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</si>
  <si>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</si>
  <si>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</si>
  <si>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</si>
  <si>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</si>
  <si>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</si>
  <si>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</si>
  <si>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</si>
  <si>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</si>
  <si>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</si>
  <si>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</si>
  <si>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</si>
  <si>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</si>
  <si>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</si>
  <si>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</si>
  <si>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</si>
  <si>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</si>
  <si>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</si>
  <si>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</si>
  <si>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</si>
  <si>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</si>
  <si>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</si>
  <si>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</si>
  <si>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</si>
  <si>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</si>
  <si>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</si>
  <si>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</si>
  <si>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</si>
  <si>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</si>
  <si>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</si>
  <si>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</si>
  <si>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</si>
  <si>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</si>
  <si>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</si>
  <si>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</si>
  <si>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</si>
  <si>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</si>
  <si>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</si>
  <si>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</si>
  <si>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</si>
  <si>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</si>
  <si>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</si>
  <si>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</si>
  <si>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</si>
  <si>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</si>
  <si>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</si>
  <si>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</si>
  <si>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</si>
  <si>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</si>
  <si>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</si>
  <si>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</si>
  <si>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</si>
  <si>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</si>
  <si>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</si>
  <si>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</si>
  <si>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</si>
  <si>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</si>
  <si>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</si>
  <si>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</si>
  <si>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</si>
  <si>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</si>
  <si>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</si>
  <si>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</si>
  <si>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</si>
  <si>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</si>
  <si>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</si>
  <si>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</si>
  <si>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</si>
  <si>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</si>
  <si>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</si>
  <si>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</si>
  <si>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</si>
  <si>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</si>
  <si>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</si>
  <si>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</si>
  <si>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</si>
  <si>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</si>
  <si>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</si>
  <si>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</si>
  <si>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</si>
  <si>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</si>
  <si>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</si>
  <si>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</si>
  <si>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</si>
  <si>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</si>
  <si>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</si>
  <si>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</si>
  <si>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</si>
  <si>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</si>
  <si>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</si>
  <si>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</si>
  <si>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</si>
  <si>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</si>
  <si>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</si>
  <si>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</si>
  <si>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</si>
  <si>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</si>
  <si>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</si>
  <si>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</si>
  <si>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</si>
  <si>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</si>
  <si>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</si>
  <si>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</si>
  <si>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</si>
  <si>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</si>
  <si>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</si>
  <si>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</si>
  <si>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</si>
  <si>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</si>
  <si>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</si>
  <si>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</si>
  <si>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</si>
  <si>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</si>
  <si>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</si>
  <si>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</si>
  <si>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</si>
  <si>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</si>
  <si>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</si>
  <si>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</si>
  <si>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</si>
  <si>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</si>
  <si>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</si>
  <si>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</si>
  <si>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</si>
  <si>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</si>
  <si>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</si>
  <si>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</si>
  <si>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</si>
  <si>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</si>
  <si>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</si>
  <si>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</si>
  <si>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</si>
  <si>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</si>
  <si>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</si>
  <si>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</si>
  <si>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</si>
  <si>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</si>
  <si>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</si>
  <si>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</si>
  <si>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</si>
  <si>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</si>
  <si>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</si>
  <si>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</si>
  <si>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</si>
  <si>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</si>
  <si>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</si>
  <si>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</si>
  <si>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</si>
  <si>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</si>
  <si>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</si>
  <si>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</si>
  <si>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</si>
  <si>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</si>
  <si>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</si>
  <si>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</si>
  <si>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</si>
  <si>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</si>
  <si>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</si>
  <si>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</si>
  <si>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</si>
  <si>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</si>
  <si>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</si>
  <si>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</si>
  <si>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</si>
  <si>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</si>
  <si>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</si>
  <si>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</si>
  <si>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</si>
  <si>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</si>
  <si>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</si>
  <si>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</si>
  <si>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</si>
  <si>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</si>
  <si>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</si>
  <si>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</si>
  <si>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</si>
  <si>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</si>
  <si>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</si>
  <si>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</si>
  <si>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</si>
  <si>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</si>
  <si>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</si>
  <si>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</si>
  <si>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</si>
  <si>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</si>
  <si>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</si>
  <si>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</si>
  <si>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</si>
  <si>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</si>
  <si>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</si>
  <si>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</si>
  <si>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</si>
  <si>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</si>
  <si>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</si>
  <si>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</si>
  <si>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</si>
  <si>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</si>
  <si>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</si>
  <si>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</si>
  <si>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</si>
  <si>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</si>
  <si>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</si>
  <si>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</si>
  <si>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</si>
  <si>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</si>
  <si>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</si>
  <si>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</si>
  <si>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</si>
  <si>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</si>
  <si>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</si>
  <si>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</si>
  <si>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</si>
  <si>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</si>
  <si>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</si>
  <si>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</si>
  <si>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</si>
  <si>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</si>
  <si>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</si>
  <si>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</si>
  <si>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</si>
  <si>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</si>
  <si>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</si>
  <si>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</si>
  <si>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</si>
  <si>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</si>
  <si>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</si>
  <si>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</si>
  <si>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</si>
  <si>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</si>
  <si>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</si>
  <si>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</si>
  <si>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</si>
  <si>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</si>
  <si>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</si>
  <si>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</si>
  <si>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</si>
  <si>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</si>
  <si>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</si>
  <si>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</si>
  <si>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</si>
  <si>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</si>
  <si>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</si>
  <si>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</si>
  <si>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</si>
  <si>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</si>
  <si>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</si>
  <si>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</si>
  <si>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</si>
  <si>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</si>
  <si>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</si>
  <si>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</si>
  <si>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</si>
  <si>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</si>
  <si>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</si>
  <si>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</si>
  <si>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</si>
  <si>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</si>
  <si>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</si>
  <si>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</si>
  <si>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</si>
  <si>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</si>
  <si>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</si>
  <si>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</si>
  <si>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</si>
  <si>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</si>
  <si>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</si>
  <si>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</si>
  <si>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</si>
  <si>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</si>
  <si>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</si>
  <si>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</si>
  <si>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</si>
  <si>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</si>
  <si>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</si>
  <si>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</si>
  <si>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</si>
  <si>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</si>
  <si>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</si>
  <si>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</si>
  <si>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</si>
  <si>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</si>
  <si>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</si>
  <si>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</si>
  <si>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</si>
  <si>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</si>
  <si>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</si>
  <si>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</si>
  <si>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</si>
  <si>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</si>
  <si>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</si>
  <si>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</si>
  <si>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</si>
  <si>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</si>
  <si>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</si>
  <si>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</si>
  <si>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</si>
  <si>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</si>
  <si>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</si>
  <si>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</si>
  <si>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</si>
  <si>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</si>
  <si>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</si>
  <si>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</si>
  <si>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</si>
  <si>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</si>
  <si>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</si>
  <si>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</si>
  <si>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</si>
  <si>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</si>
  <si>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</si>
  <si>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</si>
  <si>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</si>
  <si>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</si>
  <si>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</si>
  <si>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</si>
  <si>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</si>
  <si>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</si>
  <si>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</si>
  <si>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</si>
  <si>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</si>
  <si>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</si>
  <si>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</si>
  <si>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</si>
  <si>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</si>
  <si>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</si>
  <si>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</si>
  <si>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</si>
  <si>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</si>
  <si>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</si>
  <si>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</si>
  <si>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</si>
  <si>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</si>
  <si>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</si>
  <si>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</si>
  <si>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</si>
  <si>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</si>
  <si>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</si>
  <si>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</si>
  <si>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</si>
  <si>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</si>
  <si>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</si>
  <si>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</si>
  <si>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</si>
  <si>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</si>
  <si>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</si>
  <si>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</si>
  <si>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</si>
  <si>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</si>
  <si>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</si>
  <si>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</si>
  <si>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</si>
  <si>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</si>
  <si>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</si>
  <si>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</si>
  <si>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</si>
  <si>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</si>
  <si>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</si>
  <si>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</si>
  <si>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</si>
  <si>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</si>
  <si>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</si>
  <si>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</si>
  <si>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</si>
  <si>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</si>
  <si>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</si>
  <si>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</si>
  <si>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</si>
  <si>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</si>
  <si>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</si>
  <si>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</si>
  <si>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</si>
  <si>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</si>
  <si>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</si>
  <si>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</si>
  <si>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</si>
  <si>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</si>
  <si>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</si>
  <si>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</si>
  <si>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</si>
  <si>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</si>
  <si>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</si>
  <si>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</si>
  <si>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</si>
  <si>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</si>
  <si>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</si>
  <si>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</si>
  <si>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</si>
  <si>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</si>
  <si>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</si>
  <si>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</si>
  <si>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</si>
  <si>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</si>
  <si>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</si>
  <si>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</si>
  <si>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</si>
  <si>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</si>
  <si>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</si>
  <si>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</si>
  <si>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</si>
  <si>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</si>
  <si>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</si>
  <si>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</si>
  <si>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</si>
  <si>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</si>
  <si>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</si>
  <si>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</si>
  <si>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</si>
  <si>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</si>
  <si>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</si>
  <si>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</si>
  <si>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</si>
  <si>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</si>
  <si>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</si>
  <si>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</si>
  <si>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</si>
  <si>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</si>
  <si>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</si>
  <si>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</si>
  <si>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</si>
  <si>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</si>
  <si>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</si>
  <si>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</si>
  <si>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</si>
  <si>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</si>
  <si>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</si>
  <si>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</si>
  <si>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</si>
  <si>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</si>
  <si>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</si>
  <si>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</si>
  <si>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</si>
  <si>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</si>
  <si>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</si>
  <si>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</si>
  <si>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</si>
  <si>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</si>
  <si>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</si>
  <si>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</si>
  <si>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</si>
  <si>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</si>
  <si>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</si>
  <si>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</si>
  <si>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</si>
  <si>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</si>
  <si>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</si>
  <si>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</si>
  <si>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</si>
  <si>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</si>
  <si>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</si>
  <si>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</si>
  <si>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</si>
  <si>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</si>
  <si>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</si>
  <si>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</si>
  <si>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</si>
  <si>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</si>
  <si>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</si>
  <si>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</si>
  <si>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</si>
  <si>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</si>
  <si>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</si>
  <si>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</si>
  <si>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</si>
  <si>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</si>
  <si>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</si>
  <si>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</si>
  <si>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</si>
  <si>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</si>
  <si>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</si>
  <si>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</si>
  <si>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</si>
  <si>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</si>
  <si>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</si>
  <si>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</si>
  <si>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</si>
  <si>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</si>
  <si>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</si>
  <si>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</si>
  <si>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</si>
  <si>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</si>
  <si>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</si>
  <si>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</si>
  <si>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</si>
  <si>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</si>
  <si>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</si>
  <si>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</si>
  <si>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</si>
  <si>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</si>
  <si>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</si>
  <si>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</si>
  <si>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</si>
  <si>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</si>
  <si>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</si>
  <si>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</si>
  <si>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</si>
  <si>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</si>
  <si>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</si>
  <si>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</si>
  <si>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</si>
  <si>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</si>
  <si>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</si>
  <si>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</si>
  <si>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</si>
  <si>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</si>
  <si>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</si>
  <si>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</si>
  <si>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</si>
  <si>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</si>
  <si>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</si>
  <si>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</si>
  <si>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</si>
  <si>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</si>
  <si>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</si>
  <si>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</si>
  <si>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</si>
  <si>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</si>
  <si>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</si>
  <si>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</si>
  <si>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</si>
  <si>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</si>
  <si>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</si>
  <si>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</si>
  <si>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</si>
  <si>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</si>
  <si>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</si>
  <si>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</si>
  <si>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</si>
  <si>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</si>
  <si>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</si>
  <si>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</si>
  <si>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</si>
  <si>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</si>
  <si>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</si>
  <si>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</si>
  <si>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</si>
  <si>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</si>
  <si>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</si>
  <si>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</si>
  <si>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</si>
  <si>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</si>
  <si>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</si>
  <si>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</si>
  <si>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</si>
  <si>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</si>
  <si>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</si>
  <si>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</si>
  <si>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</si>
  <si>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</si>
  <si>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</si>
  <si>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</si>
  <si>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</si>
  <si>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</si>
  <si>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</si>
  <si>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</si>
  <si>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</si>
  <si>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</si>
  <si>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</si>
  <si>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</si>
  <si>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</si>
  <si>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</si>
  <si>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</si>
  <si>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</si>
  <si>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</si>
  <si>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</si>
  <si>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</si>
  <si>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</si>
  <si>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</si>
  <si>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</si>
  <si>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</si>
  <si>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</si>
  <si>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</si>
  <si>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</si>
  <si>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</si>
  <si>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</si>
  <si>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</si>
  <si>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</si>
  <si>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</si>
  <si>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</si>
  <si>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</si>
  <si>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</si>
  <si>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</si>
  <si>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</si>
  <si>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</si>
  <si>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</si>
  <si>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</si>
  <si>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</si>
  <si>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</si>
  <si>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</si>
  <si>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</si>
  <si>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</si>
  <si>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</si>
  <si>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</si>
  <si>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</si>
  <si>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</si>
  <si>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</si>
  <si>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</si>
  <si>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</si>
  <si>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</si>
  <si>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</si>
  <si>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</si>
  <si>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</si>
  <si>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</si>
  <si>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</si>
  <si>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</si>
  <si>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</si>
  <si>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</si>
  <si>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</si>
  <si>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</si>
  <si>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</si>
  <si>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</si>
  <si>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</si>
  <si>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</si>
  <si>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</si>
  <si>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</si>
  <si>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</si>
  <si>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</si>
  <si>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</si>
  <si>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</si>
  <si>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</si>
  <si>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</si>
  <si>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</si>
  <si>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</si>
  <si>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</si>
  <si>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</si>
  <si>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</si>
  <si>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</si>
  <si>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</si>
  <si>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</si>
  <si>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</si>
  <si>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</si>
  <si>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</si>
  <si>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</si>
  <si>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</si>
  <si>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</si>
  <si>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</si>
  <si>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</si>
  <si>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</si>
  <si>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</si>
  <si>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</si>
  <si>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</si>
  <si>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</si>
  <si>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</si>
  <si>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</si>
  <si>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</si>
  <si>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</si>
  <si>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</si>
  <si>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</si>
  <si>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</si>
  <si>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</si>
  <si>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</si>
  <si>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</si>
  <si>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</si>
  <si>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</si>
  <si>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</si>
  <si>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</si>
  <si>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</si>
  <si>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</si>
  <si>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</si>
  <si>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</si>
  <si>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</si>
  <si>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</si>
  <si>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</si>
  <si>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</si>
  <si>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</si>
  <si>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</si>
  <si>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</si>
  <si>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</si>
  <si>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</si>
  <si>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</si>
  <si>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</si>
  <si>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</si>
  <si>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</si>
  <si>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</si>
  <si>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</si>
  <si>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</si>
  <si>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</si>
  <si>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</si>
  <si>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</si>
  <si>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</si>
  <si>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</si>
  <si>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</si>
  <si>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</si>
  <si>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</si>
  <si>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</si>
  <si>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</si>
  <si>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</si>
  <si>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</si>
  <si>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</si>
  <si>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</si>
  <si>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</si>
  <si>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</si>
  <si>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</si>
  <si>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</si>
  <si>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</si>
  <si>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</si>
  <si>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</si>
  <si>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</si>
  <si>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</si>
  <si>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</si>
  <si>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</si>
  <si>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</si>
  <si>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</si>
  <si>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</si>
  <si>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</si>
  <si>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</si>
  <si>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</si>
  <si>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</si>
  <si>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</si>
  <si>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</si>
  <si>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</si>
  <si>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</si>
  <si>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</si>
  <si>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</si>
  <si>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</si>
  <si>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</si>
  <si>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</si>
  <si>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</si>
  <si>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</si>
  <si>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</si>
  <si>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</si>
  <si>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</si>
  <si>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</si>
  <si>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</si>
  <si>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</si>
  <si>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</si>
  <si>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</si>
  <si>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</si>
  <si>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</si>
  <si>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</si>
  <si>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</si>
  <si>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</si>
  <si>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</si>
  <si>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</si>
  <si>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</si>
  <si>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</si>
  <si>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</si>
  <si>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</si>
  <si>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</si>
  <si>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</si>
  <si>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</si>
  <si>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</si>
  <si>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</si>
  <si>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</si>
  <si>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</si>
  <si>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</si>
  <si>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</si>
  <si>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</si>
  <si>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</si>
  <si>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</si>
  <si>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</si>
  <si>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</si>
  <si>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</si>
  <si>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</si>
  <si>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</si>
  <si>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</si>
  <si>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</si>
  <si>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</si>
  <si>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</si>
  <si>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</si>
  <si>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</si>
  <si>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</si>
  <si>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</si>
  <si>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</si>
  <si>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</si>
  <si>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</si>
  <si>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</si>
  <si>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</si>
  <si>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</si>
  <si>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</si>
  <si>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</si>
  <si>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</si>
  <si>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</si>
  <si>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</si>
  <si>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</si>
  <si>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</si>
  <si>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</si>
  <si>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</si>
  <si>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</si>
  <si>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</si>
  <si>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</si>
  <si>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</si>
  <si>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</si>
  <si>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</si>
  <si>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</si>
  <si>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</si>
  <si>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</si>
  <si>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</si>
  <si>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</si>
  <si>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</si>
  <si>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</si>
  <si>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</si>
  <si>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</si>
  <si>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</si>
  <si>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</si>
  <si>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</si>
  <si>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</si>
  <si>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</si>
  <si>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</si>
  <si>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</si>
  <si>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</si>
  <si>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</si>
  <si>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</si>
  <si>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</si>
  <si>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</si>
  <si>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</si>
  <si>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</si>
  <si>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</si>
  <si>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</si>
  <si>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</si>
  <si>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</si>
  <si>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</si>
  <si>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</si>
  <si>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</si>
  <si>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</si>
  <si>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</si>
  <si>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</si>
  <si>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</si>
  <si>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</si>
  <si>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</si>
  <si>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</si>
  <si>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</si>
  <si>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</si>
  <si>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</si>
  <si>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</si>
  <si>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</si>
  <si>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</si>
  <si>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</si>
  <si>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</si>
  <si>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</si>
  <si>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</si>
  <si>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</si>
  <si>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</si>
  <si>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</si>
  <si>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</si>
  <si>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</si>
  <si>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</si>
  <si>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</si>
  <si>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</si>
  <si>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</si>
  <si>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</si>
  <si>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</si>
  <si>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</si>
  <si>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</si>
  <si>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</si>
  <si>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</si>
  <si>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</si>
  <si>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</si>
  <si>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</si>
  <si>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</si>
  <si>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</si>
  <si>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</si>
  <si>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</si>
  <si>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</si>
  <si>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</si>
  <si>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</si>
  <si>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</si>
  <si>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</si>
  <si>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</si>
  <si>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</si>
  <si>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</si>
  <si>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</si>
  <si>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</si>
  <si>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</si>
  <si>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</si>
  <si>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</si>
  <si>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</si>
  <si>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</si>
  <si>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</si>
  <si>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</si>
  <si>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</si>
  <si>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</si>
  <si>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</si>
  <si>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</si>
  <si>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</si>
  <si>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</si>
  <si>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</si>
  <si>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</si>
  <si>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</si>
  <si>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</si>
  <si>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</si>
  <si>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</si>
  <si>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</si>
  <si>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</si>
  <si>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</si>
  <si>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</si>
  <si>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</si>
  <si>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</si>
  <si>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</si>
  <si>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</si>
  <si>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</si>
  <si>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</si>
  <si>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</si>
  <si>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</si>
  <si>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</si>
  <si>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</si>
  <si>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</si>
  <si>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</si>
  <si>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</si>
  <si>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</si>
  <si>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</si>
  <si>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</si>
  <si>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</si>
  <si>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</si>
  <si>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</si>
  <si>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</si>
  <si>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</si>
  <si>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</si>
  <si>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</si>
  <si>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</si>
  <si>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</si>
  <si>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</si>
  <si>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</si>
  <si>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</si>
  <si>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</si>
  <si>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</si>
  <si>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</si>
  <si>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</si>
  <si>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</si>
  <si>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</si>
  <si>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</si>
  <si>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</si>
  <si>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</si>
  <si>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</si>
  <si>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</si>
  <si>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</si>
  <si>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</si>
  <si>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</si>
  <si>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</si>
  <si>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</si>
  <si>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</si>
  <si>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</si>
  <si>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</si>
  <si>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</si>
  <si>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</si>
  <si>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</si>
  <si>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</si>
  <si>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</si>
  <si>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</si>
  <si>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</si>
  <si>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</si>
  <si>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</si>
  <si>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</si>
  <si>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</si>
  <si>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</si>
  <si>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</si>
  <si>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</si>
  <si>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</si>
  <si>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</si>
  <si>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</si>
  <si>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</si>
  <si>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</si>
  <si>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</si>
  <si>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</si>
  <si>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</si>
  <si>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</si>
  <si>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</si>
  <si>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</si>
  <si>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</si>
  <si>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</si>
  <si>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</si>
  <si>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</si>
  <si>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</si>
  <si>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</si>
  <si>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</si>
  <si>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</si>
  <si>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</si>
  <si>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</si>
  <si>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</si>
  <si>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</si>
  <si>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</si>
  <si>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</si>
  <si>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</si>
  <si>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</si>
  <si>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</si>
  <si>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</si>
  <si>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</si>
  <si>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</si>
  <si>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</si>
  <si>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</si>
  <si>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</si>
  <si>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</si>
  <si>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</si>
  <si>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</si>
  <si>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</si>
  <si>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</si>
  <si>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</si>
  <si>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</si>
  <si>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</si>
  <si>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</si>
  <si>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</si>
  <si>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</si>
  <si>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</si>
  <si>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</si>
  <si>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</si>
  <si>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</si>
  <si>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</si>
  <si>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</si>
  <si>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</si>
  <si>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</si>
  <si>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</si>
  <si>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</si>
  <si>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</si>
  <si>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</si>
  <si>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</si>
  <si>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</si>
  <si>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</si>
  <si>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</si>
  <si>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</si>
  <si>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</si>
  <si>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</si>
  <si>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</si>
  <si>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</si>
  <si>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</si>
  <si>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</si>
  <si>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</si>
  <si>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</si>
  <si>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</si>
  <si>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</si>
  <si>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</si>
  <si>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</si>
  <si>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</si>
  <si>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</si>
  <si>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</si>
  <si>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</si>
  <si>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</si>
  <si>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</si>
  <si>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</si>
  <si>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</si>
  <si>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</si>
  <si>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</si>
  <si>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</si>
  <si>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</si>
  <si>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</si>
  <si>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</si>
  <si>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</si>
  <si>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</si>
  <si>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</si>
  <si>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</si>
  <si>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</si>
  <si>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</si>
  <si>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</si>
  <si>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</si>
  <si>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</si>
  <si>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</si>
  <si>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</si>
  <si>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</si>
  <si>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</si>
  <si>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</si>
  <si>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</si>
  <si>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</si>
  <si>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</si>
  <si>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</si>
  <si>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</si>
  <si>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</si>
  <si>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</si>
  <si>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</si>
  <si>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</si>
  <si>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</si>
  <si>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</si>
  <si>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</si>
  <si>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</si>
  <si>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</si>
  <si>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</si>
  <si>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</si>
  <si>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</si>
  <si>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</si>
  <si>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</si>
  <si>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</si>
  <si>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</si>
  <si>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</si>
  <si>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</si>
  <si>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</si>
  <si>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</si>
  <si>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</si>
  <si>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</si>
  <si>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</si>
  <si>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</si>
  <si>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</si>
  <si>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</si>
  <si>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</si>
  <si>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</si>
  <si>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</si>
  <si>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</si>
  <si>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</si>
  <si>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</si>
  <si>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</si>
  <si>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</si>
  <si>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</si>
  <si>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</si>
  <si>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</si>
  <si>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</si>
  <si>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</si>
  <si>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</si>
  <si>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</si>
  <si>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</si>
  <si>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</si>
  <si>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</si>
  <si>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</si>
  <si>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</si>
  <si>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</si>
  <si>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</si>
  <si>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</si>
  <si>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</si>
  <si>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</si>
  <si>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</si>
  <si>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</si>
  <si>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</si>
  <si>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</si>
  <si>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</si>
  <si>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</si>
  <si>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</si>
  <si>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</si>
  <si>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</si>
  <si>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</si>
  <si>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</si>
  <si>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</si>
  <si>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</si>
  <si>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</si>
  <si>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</si>
  <si>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</si>
  <si>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</si>
  <si>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</si>
  <si>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</si>
  <si>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</si>
  <si>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</si>
  <si>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</si>
  <si>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</si>
  <si>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</si>
  <si>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</si>
  <si>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</si>
  <si>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</si>
  <si>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</si>
  <si>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</si>
  <si>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</si>
  <si>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</si>
  <si>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</si>
  <si>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</si>
  <si>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</si>
  <si>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</si>
  <si>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</si>
  <si>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</si>
  <si>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</si>
  <si>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</si>
  <si>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</si>
  <si>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</si>
  <si>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</si>
  <si>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</si>
  <si>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</si>
  <si>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</si>
  <si>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</si>
  <si>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</si>
  <si>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</si>
  <si>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</si>
  <si>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</si>
  <si>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</si>
  <si>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</si>
  <si>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</si>
  <si>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</si>
  <si>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</si>
  <si>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</si>
  <si>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</si>
  <si>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</si>
  <si>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</si>
  <si>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</si>
  <si>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</si>
  <si>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</si>
  <si>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</si>
  <si>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</si>
  <si>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</si>
  <si>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</si>
  <si>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</si>
  <si>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</si>
  <si>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</si>
  <si>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</si>
  <si>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</si>
  <si>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</si>
  <si>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</si>
  <si>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</si>
  <si>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</si>
  <si>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</si>
  <si>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</si>
  <si>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</si>
  <si>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</si>
  <si>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</si>
  <si>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</si>
  <si>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</si>
  <si>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</si>
  <si>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</si>
  <si>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</si>
  <si>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</si>
  <si>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</si>
  <si>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</si>
  <si>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</si>
  <si>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</si>
  <si>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</si>
  <si>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</si>
  <si>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</si>
  <si>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</si>
  <si>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</si>
  <si>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</si>
  <si>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</si>
  <si>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</si>
  <si>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</si>
  <si>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</si>
  <si>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</si>
  <si>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</si>
  <si>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</si>
  <si>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</si>
  <si>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</si>
  <si>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</si>
  <si>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</si>
  <si>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</si>
  <si>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</si>
  <si>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</si>
  <si>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</si>
  <si>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</si>
  <si>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</si>
  <si>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</si>
  <si>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</si>
  <si>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</si>
  <si>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</si>
  <si>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</si>
  <si>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</si>
  <si>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</si>
  <si>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</si>
  <si>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</si>
  <si>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</si>
  <si>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</si>
  <si>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</si>
  <si>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</si>
  <si>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</si>
  <si>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</si>
  <si>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</si>
  <si>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</si>
  <si>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</si>
  <si>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</si>
  <si>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</si>
  <si>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</si>
  <si>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</si>
  <si>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</si>
  <si>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</si>
  <si>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</si>
  <si>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</si>
  <si>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</si>
  <si>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</si>
  <si>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</si>
  <si>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</si>
  <si>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</si>
  <si>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</si>
  <si>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</si>
  <si>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</si>
  <si>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</si>
  <si>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</si>
  <si>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</si>
  <si>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</si>
  <si>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</si>
  <si>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</si>
  <si>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</si>
  <si>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</si>
  <si>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</si>
  <si>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</si>
  <si>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</si>
  <si>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</si>
  <si>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</si>
  <si>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</si>
  <si>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</si>
  <si>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</si>
  <si>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</si>
  <si>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</si>
  <si>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</si>
  <si>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</si>
  <si>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</si>
  <si>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</si>
  <si>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</si>
  <si>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</si>
  <si>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</si>
  <si>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</si>
  <si>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</si>
  <si>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</si>
  <si>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</si>
  <si>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</si>
  <si>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</si>
  <si>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</si>
  <si>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</si>
  <si>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</si>
  <si>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</si>
  <si>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</si>
  <si>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</si>
  <si>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</si>
  <si>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</si>
  <si>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</si>
  <si>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</si>
  <si>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</si>
  <si>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</si>
  <si>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</si>
  <si>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</si>
  <si>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</si>
  <si>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</si>
  <si>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</si>
  <si>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</si>
  <si>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</si>
  <si>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</si>
  <si>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</si>
  <si>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</si>
  <si>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</si>
  <si>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</si>
  <si>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</si>
  <si>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</si>
  <si>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</si>
  <si>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</si>
  <si>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</si>
  <si>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</si>
  <si>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</si>
  <si>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</si>
  <si>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</si>
  <si>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</si>
  <si>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</si>
  <si>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</si>
  <si>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</si>
  <si>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</si>
  <si>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</si>
  <si>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</si>
  <si>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</si>
  <si>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</si>
  <si>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</si>
  <si>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</si>
  <si>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</si>
  <si>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</si>
  <si>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</si>
  <si>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</si>
  <si>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</si>
  <si>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</si>
  <si>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</si>
  <si>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</si>
  <si>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</si>
  <si>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</si>
  <si>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</si>
  <si>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</si>
  <si>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</si>
  <si>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</si>
  <si>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</si>
  <si>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</si>
  <si>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</si>
  <si>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</si>
  <si>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</si>
  <si>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</si>
  <si>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</si>
  <si>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</si>
  <si>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</si>
  <si>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</si>
  <si>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</si>
  <si>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</si>
  <si>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</si>
  <si>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</si>
  <si>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</si>
  <si>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</si>
  <si>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</si>
  <si>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</si>
  <si>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</si>
  <si>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</si>
  <si>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</si>
  <si>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</si>
  <si>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</si>
  <si>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</si>
  <si>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</si>
  <si>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</si>
  <si>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</si>
  <si>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</si>
  <si>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</si>
  <si>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</si>
  <si>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</si>
  <si>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</si>
  <si>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</si>
  <si>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</si>
  <si>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</si>
  <si>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</si>
  <si>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</si>
  <si>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</si>
  <si>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</si>
  <si>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</si>
  <si>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</si>
  <si>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</si>
  <si>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</si>
  <si>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</si>
  <si>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</si>
  <si>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</si>
  <si>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</si>
  <si>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</si>
  <si>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</si>
  <si>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</si>
  <si>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</si>
  <si>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</si>
  <si>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</si>
  <si>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</si>
  <si>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</si>
  <si>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</si>
  <si>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</si>
  <si>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</si>
  <si>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</si>
  <si>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</si>
  <si>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</si>
  <si>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</si>
  <si>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</si>
  <si>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</si>
  <si>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</si>
  <si>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</si>
  <si>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</si>
  <si>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</si>
  <si>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</si>
  <si>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</si>
  <si>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</si>
  <si>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</si>
  <si>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</si>
  <si>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</si>
  <si>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</si>
  <si>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</si>
  <si>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</si>
  <si>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</si>
  <si>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</si>
  <si>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</si>
  <si>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</si>
  <si>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</si>
  <si>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</si>
  <si>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</si>
  <si>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</si>
  <si>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</si>
  <si>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</si>
  <si>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</si>
  <si>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</si>
  <si>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</si>
  <si>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</si>
  <si>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</si>
  <si>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</si>
  <si>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</si>
  <si>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</si>
  <si>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</si>
  <si>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</si>
  <si>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</si>
  <si>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</si>
  <si>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</si>
  <si>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</si>
  <si>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</si>
  <si>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</si>
  <si>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</si>
  <si>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</si>
  <si>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</si>
  <si>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</si>
  <si>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</si>
  <si>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</si>
  <si>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</si>
  <si>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</si>
  <si>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</si>
  <si>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</si>
  <si>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</si>
  <si>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</si>
  <si>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</si>
  <si>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</si>
  <si>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</si>
  <si>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</si>
  <si>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</si>
  <si>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</si>
  <si>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</si>
  <si>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</si>
  <si>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</si>
  <si>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</si>
  <si>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</si>
  <si>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</si>
  <si>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</si>
  <si>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</si>
  <si>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</si>
  <si>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</si>
  <si>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</si>
  <si>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</si>
  <si>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</si>
  <si>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</si>
  <si>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</si>
  <si>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</si>
  <si>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</si>
  <si>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</si>
  <si>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</si>
  <si>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</si>
  <si>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</si>
  <si>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</si>
  <si>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</si>
  <si>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</si>
  <si>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</si>
  <si>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</si>
  <si>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</si>
  <si>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</si>
  <si>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</si>
  <si>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</si>
  <si>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</si>
  <si>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</si>
  <si>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</si>
  <si>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</si>
  <si>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</si>
  <si>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</si>
  <si>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</si>
  <si>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</si>
  <si>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</si>
  <si>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</si>
  <si>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</si>
  <si>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</si>
  <si>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</si>
  <si>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</si>
  <si>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</si>
  <si>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</si>
  <si>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</si>
  <si>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</si>
  <si>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</si>
  <si>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</si>
  <si>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</si>
  <si>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</si>
  <si>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</si>
  <si>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</si>
  <si>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</si>
  <si>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</si>
  <si>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</si>
  <si>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</si>
  <si>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</si>
  <si>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</si>
  <si>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</si>
  <si>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</si>
  <si>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</si>
  <si>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</si>
  <si>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</si>
  <si>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</si>
  <si>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</si>
  <si>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</si>
  <si>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</si>
  <si>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</si>
  <si>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</si>
  <si>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</si>
  <si>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</si>
  <si>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</si>
  <si>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</si>
  <si>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</si>
  <si>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</si>
  <si>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</si>
  <si>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</si>
  <si>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</si>
  <si>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</si>
  <si>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</si>
  <si>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</si>
  <si>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</si>
  <si>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</si>
  <si>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</si>
  <si>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</si>
  <si>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</si>
  <si>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</si>
  <si>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</si>
  <si>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</si>
  <si>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</si>
  <si>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</si>
  <si>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</si>
  <si>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</si>
  <si>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</si>
  <si>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</si>
  <si>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</si>
  <si>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</si>
  <si>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</si>
  <si>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</si>
  <si>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</si>
  <si>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</si>
  <si>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</si>
  <si>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</si>
  <si>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</si>
  <si>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</si>
  <si>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</si>
  <si>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</si>
  <si>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</si>
  <si>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</si>
  <si>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</si>
  <si>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</si>
  <si>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</si>
  <si>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</si>
  <si>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</si>
  <si>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</si>
  <si>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</si>
  <si>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</si>
  <si>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</si>
  <si>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</si>
  <si>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</si>
  <si>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</si>
  <si>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</si>
  <si>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</si>
  <si>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</si>
  <si>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</si>
  <si>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</si>
  <si>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</si>
  <si>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</si>
  <si>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</si>
  <si>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</si>
  <si>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</si>
  <si>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</si>
  <si>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</si>
  <si>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</si>
  <si>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</si>
  <si>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</si>
  <si>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</si>
  <si>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</si>
  <si>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</si>
  <si>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</si>
  <si>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</si>
  <si>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</si>
  <si>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</si>
  <si>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</si>
  <si>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</si>
  <si>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</si>
  <si>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</si>
  <si>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</si>
  <si>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</si>
  <si>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</si>
  <si>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</si>
  <si>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</si>
  <si>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</si>
  <si>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</si>
  <si>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</si>
  <si>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</si>
  <si>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</si>
  <si>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</si>
  <si>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</si>
  <si>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</si>
  <si>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</si>
  <si>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</si>
  <si>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</si>
  <si>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</si>
  <si>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</si>
  <si>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</si>
  <si>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</si>
  <si>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</si>
  <si>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</si>
  <si>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</si>
  <si>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</si>
  <si>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</si>
  <si>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</si>
  <si>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</si>
  <si>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</si>
  <si>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</si>
  <si>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</si>
  <si>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</si>
  <si>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</si>
  <si>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</si>
  <si>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</si>
  <si>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</si>
  <si>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</si>
  <si>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</si>
  <si>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</si>
  <si>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</si>
  <si>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</si>
  <si>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</si>
  <si>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</si>
  <si>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</si>
  <si>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</si>
  <si>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</si>
  <si>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</si>
  <si>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</si>
  <si>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</si>
  <si>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</si>
  <si>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</si>
  <si>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</si>
  <si>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</si>
  <si>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</si>
  <si>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</si>
  <si>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</si>
  <si>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</si>
  <si>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</si>
  <si>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</si>
  <si>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</si>
  <si>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</si>
  <si>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</si>
  <si>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</si>
  <si>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</si>
  <si>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</si>
  <si>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</si>
  <si>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</si>
  <si>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</si>
  <si>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</si>
  <si>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</si>
  <si>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</si>
  <si>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</si>
  <si>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</si>
  <si>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</si>
  <si>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</si>
  <si>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</si>
  <si>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</si>
  <si>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</si>
  <si>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</si>
  <si>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</si>
  <si>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</si>
  <si>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</si>
  <si>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</si>
  <si>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</si>
  <si>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</si>
  <si>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</si>
  <si>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</si>
  <si>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</si>
  <si>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</si>
  <si>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</si>
  <si>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</si>
  <si>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</si>
  <si>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</si>
  <si>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</si>
  <si>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</si>
  <si>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</si>
  <si>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</si>
  <si>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</si>
  <si>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</si>
  <si>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</si>
  <si>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</si>
  <si>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</si>
  <si>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</si>
  <si>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</si>
  <si>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</si>
  <si>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</si>
  <si>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</si>
  <si>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</si>
  <si>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</si>
  <si>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</si>
  <si>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</si>
  <si>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</si>
  <si>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</si>
  <si>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</si>
  <si>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</si>
  <si>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</si>
  <si>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</si>
  <si>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</si>
  <si>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</si>
  <si>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</si>
  <si>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</si>
  <si>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</si>
  <si>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</si>
  <si>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</si>
  <si>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</si>
  <si>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</si>
  <si>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</si>
  <si>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</si>
  <si>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</si>
  <si>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</si>
  <si>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</si>
  <si>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</si>
  <si>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</si>
  <si>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</si>
  <si>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</si>
  <si>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</si>
  <si>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</si>
  <si>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</si>
  <si>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</si>
  <si>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</si>
  <si>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</si>
  <si>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</si>
  <si>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</si>
  <si>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</si>
  <si>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</si>
  <si>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</si>
  <si>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</si>
  <si>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</si>
  <si>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</si>
  <si>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</si>
  <si>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</si>
  <si>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</si>
  <si>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</si>
  <si>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</si>
  <si>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</si>
  <si>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</si>
  <si>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</si>
  <si>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</si>
  <si>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</si>
  <si>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</si>
  <si>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</si>
  <si>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</si>
  <si>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</si>
  <si>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</si>
  <si>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</si>
  <si>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</si>
  <si>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</si>
  <si>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</si>
  <si>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</si>
  <si>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</si>
  <si>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</si>
  <si>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</si>
  <si>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</si>
  <si>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</si>
  <si>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</si>
  <si>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</si>
  <si>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</si>
  <si>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</si>
  <si>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</si>
  <si>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</si>
  <si>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</si>
  <si>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</si>
  <si>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</si>
  <si>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</si>
  <si>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</si>
  <si>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</si>
  <si>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</si>
  <si>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</si>
  <si>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</si>
  <si>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</si>
  <si>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</si>
  <si>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</si>
  <si>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</si>
  <si>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</si>
  <si>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</si>
  <si>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</si>
  <si>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</si>
  <si>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</si>
  <si>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</si>
  <si>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</si>
  <si>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</si>
  <si>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</si>
  <si>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</si>
  <si>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</si>
  <si>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</si>
  <si>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</si>
  <si>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</si>
  <si>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</si>
  <si>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</si>
  <si>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</si>
  <si>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</si>
  <si>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</si>
  <si>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</si>
  <si>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</si>
  <si>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</si>
  <si>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</si>
  <si>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</si>
  <si>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</si>
  <si>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</si>
  <si>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</si>
  <si>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</si>
  <si>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</si>
  <si>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</si>
  <si>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</si>
  <si>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</si>
  <si>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</si>
  <si>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</si>
  <si>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</si>
  <si>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</si>
  <si>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</si>
  <si>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</si>
  <si>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</si>
  <si>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</si>
  <si>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</si>
  <si>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</si>
  <si>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</si>
  <si>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</si>
  <si>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</si>
  <si>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</si>
  <si>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</si>
  <si>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</si>
  <si>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</si>
  <si>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</si>
  <si>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</si>
  <si>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</si>
  <si>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</si>
  <si>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</si>
  <si>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</si>
  <si>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</si>
  <si>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</si>
  <si>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</si>
  <si>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</si>
  <si>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</si>
  <si>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</si>
  <si>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</si>
  <si>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</si>
  <si>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</si>
  <si>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</si>
  <si>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</si>
  <si>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</si>
  <si>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</si>
  <si>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</si>
  <si>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</si>
  <si>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</si>
  <si>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</si>
  <si>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</si>
  <si>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</si>
  <si>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</si>
  <si>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</si>
  <si>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</si>
  <si>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</si>
  <si>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</si>
  <si>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</si>
  <si>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</si>
  <si>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</si>
  <si>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</si>
  <si>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</si>
  <si>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</si>
  <si>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</si>
  <si>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</si>
  <si>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</si>
  <si>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</si>
  <si>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</si>
  <si>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</si>
  <si>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</si>
  <si>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</si>
  <si>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</si>
  <si>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</si>
  <si>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</si>
  <si>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</si>
  <si>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</si>
  <si>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</si>
  <si>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</si>
  <si>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</si>
  <si>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</si>
  <si>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</si>
  <si>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</si>
  <si>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</si>
  <si>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</si>
  <si>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</si>
  <si>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</si>
  <si>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</si>
  <si>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</si>
  <si>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</si>
  <si>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</si>
  <si>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</si>
  <si>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</si>
  <si>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</si>
  <si>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</si>
  <si>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</si>
  <si>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</si>
  <si>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</si>
  <si>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</si>
  <si>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</si>
  <si>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</si>
  <si>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</si>
  <si>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</si>
  <si>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</si>
  <si>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</si>
  <si>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</si>
  <si>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</si>
  <si>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</si>
  <si>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</si>
  <si>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</si>
  <si>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</si>
  <si>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</si>
  <si>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</si>
  <si>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</si>
  <si>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</si>
  <si>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</si>
  <si>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</si>
  <si>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</si>
  <si>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</si>
  <si>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</si>
  <si>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</si>
  <si>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</si>
  <si>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</si>
  <si>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</si>
  <si>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</si>
  <si>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</si>
  <si>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</si>
  <si>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</si>
  <si>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</si>
  <si>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</si>
  <si>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</si>
  <si>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</si>
  <si>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</si>
  <si>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</si>
  <si>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</si>
  <si>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</si>
  <si>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</si>
  <si>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</si>
  <si>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</si>
  <si>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</si>
  <si>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</si>
  <si>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</si>
  <si>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</si>
  <si>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</si>
  <si>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</si>
  <si>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</si>
  <si>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</si>
  <si>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</si>
  <si>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</si>
  <si>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</si>
  <si>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</si>
  <si>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</si>
  <si>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</si>
  <si>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</si>
  <si>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</si>
  <si>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</si>
  <si>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</si>
  <si>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</si>
  <si>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</si>
  <si>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</si>
  <si>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</si>
  <si>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</si>
  <si>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</si>
  <si>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</si>
  <si>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</si>
  <si>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</si>
  <si>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</si>
  <si>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</si>
  <si>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</si>
  <si>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</si>
  <si>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</si>
  <si>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</si>
  <si>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</si>
  <si>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</si>
  <si>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</si>
  <si>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</si>
  <si>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</si>
  <si>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</si>
  <si>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</si>
  <si>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</si>
  <si>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</si>
  <si>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</si>
  <si>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</si>
  <si>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</si>
  <si>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</si>
  <si>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</si>
  <si>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</si>
  <si>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</si>
  <si>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</si>
  <si>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</si>
  <si>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</si>
  <si>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</si>
  <si>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</si>
  <si>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</si>
  <si>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</si>
  <si>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</si>
  <si>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</si>
  <si>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</si>
  <si>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</si>
  <si>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</si>
  <si>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</si>
  <si>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</si>
  <si>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</si>
  <si>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</si>
  <si>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</si>
  <si>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</si>
  <si>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</si>
  <si>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</si>
  <si>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</si>
  <si>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</si>
  <si>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</si>
  <si>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</si>
  <si>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</si>
  <si>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</si>
  <si>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</si>
  <si>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</si>
  <si>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</si>
  <si>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</si>
  <si>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</si>
  <si>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</si>
  <si>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</si>
  <si>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</si>
  <si>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</si>
  <si>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</si>
  <si>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</si>
  <si>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</si>
  <si>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</si>
  <si>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</si>
  <si>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</si>
  <si>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</si>
  <si>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</si>
  <si>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</si>
  <si>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</si>
  <si>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</si>
  <si>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</si>
  <si>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</si>
  <si>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</si>
  <si>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</si>
  <si>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</si>
  <si>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</si>
  <si>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</si>
  <si>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</si>
  <si>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</si>
  <si>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</si>
  <si>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</si>
  <si>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</si>
  <si>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</si>
  <si>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</si>
  <si>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</si>
  <si>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</si>
  <si>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</si>
  <si>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</si>
  <si>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</si>
  <si>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</si>
  <si>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</si>
  <si>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</si>
  <si>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</si>
  <si>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</si>
  <si>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</si>
  <si>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</si>
  <si>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</si>
  <si>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</si>
  <si>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</si>
  <si>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</si>
  <si>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</si>
  <si>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</si>
  <si>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</si>
  <si>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</si>
  <si>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</si>
  <si>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</si>
  <si>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</si>
  <si>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</si>
  <si>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</si>
  <si>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</si>
  <si>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</si>
  <si>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</si>
  <si>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</si>
  <si>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</si>
  <si>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</si>
  <si>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</si>
  <si>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</si>
  <si>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</si>
  <si>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</si>
  <si>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</si>
  <si>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</si>
  <si>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</si>
  <si>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</si>
  <si>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</si>
  <si>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</si>
  <si>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</si>
  <si>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</si>
  <si>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</si>
  <si>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</si>
  <si>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</si>
  <si>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</si>
  <si>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</si>
  <si>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</si>
  <si>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</si>
  <si>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</si>
  <si>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</si>
  <si>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</si>
  <si>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</si>
  <si>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</si>
  <si>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</si>
  <si>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</si>
  <si>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</si>
  <si>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</si>
  <si>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</si>
  <si>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</si>
  <si>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</si>
  <si>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</si>
  <si>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</si>
  <si>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</si>
  <si>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</si>
  <si>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</si>
  <si>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</si>
  <si>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</si>
  <si>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</si>
  <si>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</si>
  <si>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</si>
  <si>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</si>
  <si>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</si>
  <si>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</si>
  <si>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</si>
  <si>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</si>
  <si>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</si>
  <si>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</si>
  <si>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</si>
  <si>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</si>
  <si>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</si>
  <si>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</si>
  <si>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</si>
  <si>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</si>
  <si>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</si>
  <si>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</si>
  <si>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</si>
  <si>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</si>
  <si>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</si>
  <si>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</si>
  <si>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</si>
  <si>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</si>
  <si>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</si>
  <si>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</si>
  <si>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</si>
  <si>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</si>
  <si>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</si>
  <si>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</si>
  <si>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</si>
  <si>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</si>
  <si>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</si>
  <si>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</si>
  <si>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</si>
  <si>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</si>
  <si>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</si>
  <si>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</si>
  <si>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</si>
  <si>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</si>
  <si>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</si>
  <si>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</si>
  <si>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</si>
  <si>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</si>
  <si>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</si>
  <si>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</si>
  <si>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</si>
  <si>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</si>
  <si>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</si>
  <si>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</si>
  <si>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</si>
  <si>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</si>
  <si>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</si>
  <si>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</si>
  <si>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</si>
  <si>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</si>
  <si>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</si>
  <si>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</si>
  <si>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</si>
  <si>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</si>
  <si>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</si>
  <si>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</si>
  <si>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</si>
  <si>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</si>
  <si>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</si>
  <si>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</si>
  <si>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</si>
  <si>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</si>
  <si>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</si>
  <si>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</si>
  <si>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</si>
  <si>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</si>
  <si>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</si>
  <si>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</si>
  <si>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</si>
  <si>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</si>
  <si>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</si>
  <si>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</si>
  <si>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</si>
  <si>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</si>
  <si>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</si>
  <si>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</si>
  <si>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</si>
  <si>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</si>
  <si>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</si>
  <si>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</si>
  <si>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</si>
  <si>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</si>
  <si>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</si>
  <si>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</si>
  <si>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</si>
  <si>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</si>
  <si>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</si>
  <si>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</si>
  <si>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</si>
  <si>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</si>
  <si>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</si>
  <si>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</si>
  <si>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</si>
  <si>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</si>
  <si>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</si>
  <si>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</si>
  <si>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</si>
  <si>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</si>
  <si>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</si>
  <si>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</si>
  <si>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</si>
  <si>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</si>
  <si>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</si>
  <si>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</si>
  <si>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</si>
  <si>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</si>
  <si>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</si>
  <si>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</si>
  <si>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</si>
  <si>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</si>
  <si>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</si>
  <si>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</si>
  <si>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</si>
  <si>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</si>
  <si>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</si>
  <si>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</si>
  <si>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</si>
  <si>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</si>
  <si>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</si>
  <si>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</si>
  <si>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</si>
  <si>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</si>
  <si>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</si>
  <si>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</si>
  <si>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</si>
  <si>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</si>
  <si>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</si>
  <si>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</si>
  <si>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</si>
  <si>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</si>
  <si>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</si>
  <si>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</si>
  <si>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</si>
  <si>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</si>
  <si>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</si>
  <si>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</si>
  <si>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</si>
  <si>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</si>
  <si>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</si>
  <si>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</si>
  <si>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</si>
  <si>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</si>
  <si>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</si>
  <si>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</si>
  <si>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</si>
  <si>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</si>
  <si>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</si>
  <si>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</si>
  <si>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</si>
  <si>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</si>
  <si>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</si>
  <si>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</si>
  <si>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</si>
  <si>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</si>
  <si>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</si>
  <si>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</si>
  <si>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</si>
  <si>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</si>
  <si>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</si>
  <si>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</si>
  <si>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</si>
  <si>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</si>
  <si>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</si>
  <si>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</si>
  <si>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</si>
  <si>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</si>
  <si>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</si>
  <si>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</si>
  <si>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</si>
  <si>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</si>
  <si>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</si>
  <si>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</si>
  <si>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</si>
  <si>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</si>
  <si>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</si>
  <si>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</si>
  <si>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</si>
  <si>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</si>
  <si>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</si>
  <si>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</si>
  <si>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</si>
  <si>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</si>
  <si>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</si>
  <si>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</si>
  <si>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</si>
  <si>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</si>
  <si>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</si>
  <si>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</si>
  <si>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</si>
  <si>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</si>
  <si>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</si>
  <si>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</si>
  <si>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</si>
  <si>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</si>
  <si>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</si>
  <si>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</si>
  <si>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</si>
  <si>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</si>
  <si>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</si>
  <si>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</si>
  <si>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</si>
  <si>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</si>
  <si>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</si>
  <si>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</si>
  <si>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</si>
  <si>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</si>
  <si>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</si>
  <si>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</si>
  <si>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</si>
  <si>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</si>
  <si>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</si>
  <si>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</si>
  <si>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</si>
  <si>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</si>
  <si>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</si>
  <si>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</si>
  <si>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</si>
  <si>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</si>
  <si>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</si>
  <si>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</si>
  <si>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</si>
  <si>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</si>
  <si>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</si>
  <si>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</si>
  <si>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</si>
  <si>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</si>
  <si>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</si>
  <si>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</si>
  <si>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</si>
  <si>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</si>
  <si>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</si>
  <si>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</si>
  <si>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</si>
  <si>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</si>
  <si>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</si>
  <si>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</si>
  <si>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</si>
  <si>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</si>
  <si>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</si>
  <si>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</si>
  <si>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</si>
  <si>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</si>
  <si>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</si>
  <si>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</si>
  <si>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</si>
  <si>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</si>
  <si>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</si>
  <si>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</si>
  <si>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</si>
  <si>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</si>
  <si>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</si>
  <si>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</si>
  <si>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</si>
  <si>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</si>
  <si>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</si>
  <si>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</si>
  <si>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</si>
  <si>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</si>
  <si>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</si>
  <si>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</si>
  <si>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</si>
  <si>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</si>
  <si>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</si>
  <si>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</si>
  <si>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</si>
  <si>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</si>
  <si>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</si>
  <si>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</si>
  <si>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</si>
  <si>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</si>
  <si>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</si>
  <si>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</si>
  <si>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</si>
  <si>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</si>
  <si>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</si>
  <si>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</si>
  <si>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</si>
  <si>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</si>
  <si>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</si>
  <si>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</si>
  <si>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</si>
  <si>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</si>
  <si>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</si>
  <si>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</si>
  <si>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</si>
  <si>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</si>
  <si>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</si>
  <si>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</si>
  <si>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</si>
  <si>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</si>
  <si>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</si>
  <si>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</si>
  <si>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</si>
  <si>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</si>
  <si>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</si>
  <si>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</si>
  <si>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</si>
  <si>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</si>
  <si>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</si>
  <si>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</si>
  <si>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</si>
  <si>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</si>
  <si>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</si>
  <si>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</si>
  <si>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</si>
  <si>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</si>
  <si>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</si>
  <si>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</si>
  <si>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</si>
  <si>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</si>
  <si>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</si>
  <si>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</si>
  <si>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</si>
  <si>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</si>
  <si>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</si>
  <si>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</si>
  <si>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</si>
  <si>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</si>
  <si>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</si>
  <si>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</si>
  <si>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</si>
  <si>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</si>
  <si>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</si>
  <si>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</si>
  <si>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</si>
  <si>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</si>
  <si>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</si>
  <si>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</si>
  <si>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</si>
  <si>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</si>
  <si>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</si>
  <si>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</si>
  <si>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</si>
  <si>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</si>
  <si>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</si>
  <si>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</si>
  <si>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</si>
  <si>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</si>
  <si>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</si>
  <si>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</si>
  <si>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</si>
  <si>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</si>
  <si>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</si>
  <si>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</si>
  <si>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</si>
  <si>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</si>
  <si>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</si>
  <si>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</si>
  <si>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</si>
  <si>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</si>
  <si>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</si>
  <si>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</si>
  <si>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</si>
  <si>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</si>
  <si>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</si>
  <si>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</si>
  <si>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</si>
  <si>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</si>
  <si>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</si>
  <si>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</si>
  <si>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</si>
  <si>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</si>
  <si>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</si>
  <si>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</si>
  <si>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</si>
  <si>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</si>
  <si>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</si>
  <si>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</si>
  <si>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</si>
  <si>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</si>
  <si>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</si>
  <si>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</si>
  <si>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</si>
  <si>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</si>
  <si>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</si>
  <si>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</si>
  <si>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</si>
  <si>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</si>
  <si>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</si>
  <si>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</si>
  <si>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</si>
  <si>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</si>
  <si>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</si>
  <si>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</si>
  <si>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</si>
  <si>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</si>
  <si>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</si>
  <si>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</si>
  <si>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</si>
  <si>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</si>
  <si>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</si>
  <si>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</si>
  <si>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</si>
  <si>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</si>
  <si>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</si>
  <si>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</si>
  <si>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</si>
  <si>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</si>
  <si>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</si>
  <si>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</si>
  <si>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</si>
  <si>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</si>
  <si>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</si>
  <si>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</si>
  <si>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</si>
  <si>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</si>
  <si>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</si>
  <si>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</si>
  <si>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</si>
  <si>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</si>
  <si>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</si>
  <si>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</si>
  <si>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</si>
  <si>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</si>
  <si>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</si>
  <si>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</si>
  <si>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</si>
  <si>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</si>
  <si>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</si>
  <si>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</si>
  <si>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</si>
  <si>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</si>
  <si>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</si>
  <si>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</si>
  <si>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</si>
  <si>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</si>
  <si>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</si>
  <si>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</si>
  <si>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</si>
  <si>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</si>
  <si>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</si>
  <si>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</si>
  <si>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</si>
  <si>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</si>
  <si>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</si>
  <si>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</si>
  <si>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</si>
  <si>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</si>
  <si>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</si>
  <si>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</si>
  <si>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</si>
  <si>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</si>
  <si>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</si>
  <si>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</si>
  <si>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</si>
  <si>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</si>
  <si>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</si>
  <si>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</si>
  <si>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</si>
  <si>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</si>
  <si>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</si>
  <si>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</si>
  <si>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</si>
  <si>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</si>
  <si>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</si>
  <si>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</si>
  <si>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</si>
  <si>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</si>
  <si>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</si>
  <si>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</si>
  <si>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</si>
  <si>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</si>
  <si>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</si>
  <si>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</si>
  <si>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</si>
  <si>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</si>
  <si>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</si>
  <si>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</si>
  <si>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</si>
  <si>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</si>
  <si>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</si>
  <si>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</si>
  <si>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</si>
  <si>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</si>
  <si>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</si>
  <si>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</si>
  <si>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</si>
  <si>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</si>
  <si>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</si>
  <si>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</si>
  <si>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</si>
  <si>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</si>
  <si>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</si>
  <si>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</si>
  <si>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</si>
  <si>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</si>
  <si>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</si>
  <si>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</si>
  <si>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</si>
  <si>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</si>
  <si>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</si>
  <si>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</si>
  <si>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</si>
  <si>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</si>
  <si>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</si>
  <si>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</si>
  <si>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</si>
  <si>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</si>
  <si>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</si>
  <si>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</si>
  <si>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</si>
  <si>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</si>
  <si>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</si>
  <si>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</si>
  <si>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</si>
  <si>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</si>
  <si>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</si>
  <si>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</si>
  <si>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</si>
  <si>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</si>
  <si>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</si>
  <si>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</si>
  <si>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</si>
  <si>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</si>
  <si>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</si>
  <si>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</si>
  <si>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</si>
  <si>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</si>
  <si>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</si>
  <si>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</si>
  <si>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</si>
  <si>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</si>
  <si>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</si>
  <si>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</si>
  <si>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</si>
  <si>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</si>
  <si>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</si>
  <si>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</si>
  <si>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</si>
  <si>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</si>
  <si>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</si>
  <si>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</si>
  <si>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</si>
  <si>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</si>
  <si>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</si>
  <si>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</si>
  <si>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</si>
  <si>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</si>
  <si>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</si>
  <si>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</si>
  <si>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</si>
  <si>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</si>
  <si>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</si>
  <si>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</si>
  <si>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</si>
  <si>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</si>
  <si>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</si>
  <si>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</si>
  <si>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</si>
  <si>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</si>
  <si>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</si>
  <si>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</si>
  <si>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</si>
  <si>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</si>
  <si>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</si>
  <si>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</si>
  <si>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</si>
  <si>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</si>
  <si>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</si>
  <si>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</si>
  <si>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</si>
  <si>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</si>
  <si>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</si>
  <si>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</si>
  <si>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</si>
  <si>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</si>
  <si>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</si>
  <si>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</si>
  <si>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</si>
  <si>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</si>
  <si>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</si>
  <si>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</si>
  <si>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</si>
  <si>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</si>
  <si>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</si>
  <si>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</si>
  <si>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</si>
  <si>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</si>
  <si>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</si>
  <si>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</si>
  <si>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</si>
  <si>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</si>
  <si>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</si>
  <si>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</si>
  <si>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</si>
  <si>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</si>
  <si>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</si>
  <si>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</si>
  <si>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</si>
  <si>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</si>
  <si>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</si>
  <si>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</si>
  <si>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</si>
  <si>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</si>
  <si>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</si>
  <si>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</si>
  <si>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</si>
  <si>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</si>
  <si>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</si>
  <si>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</si>
  <si>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</si>
  <si>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</si>
  <si>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</si>
  <si>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</si>
  <si>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</si>
  <si>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</si>
  <si>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</si>
  <si>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</si>
  <si>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</si>
  <si>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</si>
  <si>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</si>
  <si>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</si>
  <si>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</si>
  <si>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</si>
  <si>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</si>
  <si>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</si>
  <si>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</si>
  <si>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</si>
  <si>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</si>
  <si>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</si>
  <si>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</si>
  <si>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</si>
  <si>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</si>
  <si>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</si>
  <si>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</si>
  <si>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</si>
  <si>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</si>
  <si>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</si>
  <si>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</si>
  <si>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</si>
  <si>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</si>
  <si>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</si>
  <si>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</si>
  <si>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</si>
  <si>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</si>
  <si>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</si>
  <si>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</si>
  <si>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</si>
  <si>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</si>
  <si>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</si>
  <si>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</si>
  <si>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</si>
  <si>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</si>
  <si>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</si>
  <si>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</si>
  <si>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</si>
  <si>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</si>
  <si>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</si>
  <si>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</si>
  <si>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</si>
  <si>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</si>
  <si>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</si>
  <si>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</si>
  <si>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</si>
  <si>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</si>
  <si>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</si>
  <si>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</si>
  <si>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</si>
  <si>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</si>
  <si>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</si>
  <si>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</si>
  <si>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</si>
  <si>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</si>
  <si>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</si>
  <si>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</si>
  <si>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</si>
  <si>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</si>
  <si>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</si>
  <si>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</si>
  <si>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</si>
  <si>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</si>
  <si>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</si>
  <si>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</si>
  <si>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</si>
  <si>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</si>
  <si>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</si>
  <si>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</si>
  <si>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</si>
  <si>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</si>
  <si>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</si>
  <si>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</si>
  <si>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</si>
  <si>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</si>
  <si>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</si>
  <si>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</si>
  <si>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</si>
  <si>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</si>
  <si>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</si>
  <si>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</si>
  <si>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</si>
  <si>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</si>
  <si>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</si>
  <si>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</si>
  <si>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</si>
  <si>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</si>
  <si>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</si>
  <si>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</si>
  <si>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</si>
  <si>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</si>
  <si>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</si>
  <si>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</si>
  <si>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</si>
  <si>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</si>
  <si>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</si>
  <si>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</si>
  <si>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</si>
  <si>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</si>
  <si>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</si>
  <si>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</si>
  <si>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</si>
  <si>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</si>
  <si>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</si>
  <si>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</si>
  <si>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</si>
  <si>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</si>
  <si>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</si>
  <si>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</si>
  <si>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</si>
  <si>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</si>
  <si>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</si>
  <si>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</si>
  <si>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</si>
  <si>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</si>
  <si>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</si>
  <si>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</si>
  <si>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</si>
  <si>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</si>
  <si>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</si>
  <si>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</si>
  <si>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</si>
  <si>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</si>
  <si>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</si>
  <si>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</si>
  <si>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</si>
  <si>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</si>
  <si>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</si>
  <si>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</si>
  <si>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</si>
  <si>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</si>
  <si>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</si>
  <si>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</si>
  <si>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</si>
  <si>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</si>
  <si>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</si>
  <si>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</si>
  <si>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</si>
  <si>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</si>
  <si>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</si>
  <si>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</si>
  <si>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</si>
  <si>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</si>
  <si>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</si>
  <si>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</si>
  <si>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</si>
  <si>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</si>
  <si>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</si>
  <si>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</si>
  <si>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</si>
  <si>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</si>
  <si>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</si>
  <si>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</si>
  <si>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</si>
  <si>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</si>
  <si>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</si>
  <si>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</si>
  <si>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</si>
  <si>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</si>
  <si>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</si>
  <si>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</si>
  <si>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</si>
  <si>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</si>
  <si>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</si>
  <si>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</si>
  <si>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</si>
  <si>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</si>
  <si>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</si>
  <si>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</si>
  <si>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</si>
  <si>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</si>
  <si>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</si>
  <si>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</si>
  <si>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</si>
  <si>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</si>
  <si>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</si>
  <si>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</si>
  <si>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</si>
  <si>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</si>
  <si>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</si>
  <si>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</si>
  <si>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</si>
  <si>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</si>
  <si>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</si>
  <si>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</si>
  <si>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</si>
  <si>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</si>
  <si>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</si>
  <si>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</si>
  <si>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</si>
  <si>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</si>
  <si>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</si>
  <si>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</si>
  <si>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</si>
  <si>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</si>
  <si>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</si>
  <si>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</si>
  <si>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</si>
  <si>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</si>
  <si>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</si>
  <si>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</si>
  <si>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</si>
  <si>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</si>
  <si>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</si>
  <si>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</si>
  <si>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</si>
  <si>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</si>
  <si>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</si>
  <si>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</si>
  <si>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</si>
  <si>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</si>
  <si>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</si>
  <si>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</si>
  <si>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</si>
  <si>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</si>
  <si>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</si>
  <si>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</si>
  <si>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</si>
  <si>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</si>
  <si>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</si>
  <si>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</si>
  <si>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</si>
  <si>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</si>
  <si>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</si>
  <si>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</si>
  <si>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</si>
  <si>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</si>
  <si>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</si>
  <si>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</si>
  <si>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</si>
  <si>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</si>
  <si>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</si>
  <si>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</si>
  <si>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</si>
  <si>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</si>
  <si>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</si>
  <si>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</si>
  <si>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</si>
  <si>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</si>
  <si>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</si>
  <si>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</si>
  <si>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</si>
  <si>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</si>
  <si>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</si>
  <si>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</si>
  <si>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</si>
  <si>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</si>
  <si>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</si>
  <si>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</si>
  <si>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</si>
  <si>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</si>
  <si>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</si>
  <si>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</si>
  <si>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</si>
  <si>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</si>
  <si>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</si>
  <si>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</si>
  <si>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</si>
  <si>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</si>
  <si>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</si>
  <si>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</si>
  <si>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</si>
  <si>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</si>
  <si>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</si>
  <si>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</si>
  <si>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</si>
  <si>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</si>
  <si>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</si>
  <si>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</si>
  <si>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</si>
  <si>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</si>
  <si>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</si>
  <si>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</si>
  <si>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</si>
  <si>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</si>
  <si>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</si>
  <si>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</si>
  <si>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</si>
  <si>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</si>
  <si>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</si>
  <si>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</si>
  <si>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</si>
  <si>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</si>
  <si>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</si>
  <si>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</si>
  <si>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</si>
  <si>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</si>
  <si>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</si>
  <si>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</si>
  <si>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</si>
  <si>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</si>
  <si>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</si>
  <si>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</si>
  <si>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</si>
  <si>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</si>
  <si>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</si>
  <si>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</si>
  <si>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</si>
  <si>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</si>
  <si>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</si>
  <si>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</si>
  <si>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</si>
  <si>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</si>
  <si>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</si>
  <si>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</si>
  <si>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</si>
  <si>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</si>
  <si>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</si>
  <si>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</si>
  <si>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</si>
  <si>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</si>
  <si>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</si>
  <si>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</si>
  <si>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</si>
  <si>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</si>
  <si>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</si>
  <si>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</si>
  <si>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</si>
  <si>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</si>
  <si>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</si>
  <si>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</si>
  <si>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</si>
  <si>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</si>
  <si>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</si>
  <si>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</si>
  <si>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</si>
  <si>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</si>
  <si>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</si>
  <si>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</si>
  <si>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</si>
  <si>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</si>
  <si>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</si>
  <si>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</si>
  <si>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</si>
  <si>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</si>
  <si>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</si>
  <si>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</si>
  <si>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</si>
  <si>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</si>
  <si>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</si>
  <si>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</si>
  <si>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</si>
  <si>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</si>
  <si>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</si>
  <si>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</si>
  <si>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</si>
  <si>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</si>
  <si>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</si>
  <si>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</si>
  <si>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</si>
  <si>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</si>
  <si>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</si>
  <si>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</si>
  <si>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</si>
  <si>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</si>
  <si>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</si>
  <si>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</si>
  <si>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</si>
  <si>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</si>
  <si>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</si>
  <si>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</si>
  <si>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</si>
  <si>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</si>
  <si>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</si>
  <si>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</si>
  <si>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</si>
  <si>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</si>
  <si>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</si>
  <si>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</si>
  <si>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</si>
  <si>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</si>
  <si>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</si>
  <si>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</si>
  <si>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</si>
  <si>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</si>
  <si>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</si>
  <si>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</si>
  <si>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</si>
  <si>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</si>
  <si>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</si>
  <si>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</si>
  <si>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</si>
  <si>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</si>
  <si>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</si>
  <si>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</si>
  <si>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</si>
  <si>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</si>
  <si>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</si>
  <si>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</si>
  <si>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</si>
  <si>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</si>
  <si>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</si>
  <si>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</si>
  <si>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</si>
  <si>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</si>
  <si>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</si>
  <si>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</si>
  <si>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</si>
  <si>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</si>
  <si>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</si>
  <si>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</si>
  <si>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</si>
  <si>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</si>
  <si>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</si>
  <si>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</si>
  <si>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</si>
  <si>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</si>
  <si>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</si>
  <si>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</si>
  <si>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</si>
  <si>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</si>
  <si>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</si>
  <si>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</si>
  <si>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</si>
  <si>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</si>
  <si>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</si>
  <si>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</si>
  <si>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</si>
  <si>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</si>
  <si>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</si>
  <si>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</si>
  <si>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</si>
  <si>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</si>
  <si>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</si>
  <si>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</si>
  <si>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</si>
  <si>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</si>
  <si>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</si>
  <si>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</si>
  <si>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</si>
  <si>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</si>
  <si>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</si>
  <si>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</si>
  <si>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</si>
  <si>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</si>
  <si>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</si>
  <si>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</si>
  <si>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</si>
  <si>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</si>
  <si>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</si>
  <si>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</si>
  <si>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</si>
  <si>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</si>
  <si>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</si>
  <si>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</si>
  <si>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</si>
  <si>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</si>
  <si>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</si>
  <si>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</si>
  <si>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</si>
  <si>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</si>
  <si>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</si>
  <si>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</si>
  <si>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</si>
  <si>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</si>
  <si>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</si>
  <si>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</si>
  <si>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</si>
  <si>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</si>
  <si>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</si>
  <si>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</si>
  <si>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</si>
  <si>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</si>
  <si>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</si>
  <si>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</si>
  <si>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</si>
  <si>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</si>
  <si>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</si>
  <si>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</si>
  <si>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</si>
  <si>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</si>
  <si>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</si>
  <si>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</si>
  <si>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</si>
  <si>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</si>
  <si>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</si>
  <si>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</si>
  <si>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</si>
  <si>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</si>
  <si>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</si>
  <si>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</si>
  <si>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</si>
  <si>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</si>
  <si>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</si>
  <si>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</si>
  <si>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</si>
  <si>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</si>
  <si>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</si>
  <si>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</si>
  <si>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</si>
  <si>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</si>
  <si>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</si>
  <si>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</si>
  <si>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</si>
  <si>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</si>
  <si>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</si>
  <si>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</si>
  <si>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</si>
  <si>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</si>
  <si>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</si>
  <si>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</si>
  <si>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</si>
  <si>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</si>
  <si>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</si>
  <si>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</si>
  <si>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</si>
  <si>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</si>
  <si>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</si>
  <si>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</si>
  <si>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</si>
  <si>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</si>
  <si>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</si>
  <si>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</si>
  <si>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</si>
  <si>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</si>
  <si>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</si>
  <si>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</si>
  <si>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</si>
  <si>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</si>
  <si>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</si>
  <si>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</si>
  <si>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</si>
  <si>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</si>
  <si>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</si>
  <si>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</si>
  <si>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</si>
  <si>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</si>
  <si>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</si>
  <si>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</si>
  <si>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</si>
  <si>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</si>
  <si>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</si>
  <si>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</si>
  <si>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</si>
  <si>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</si>
  <si>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</si>
  <si>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</si>
  <si>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</si>
  <si>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</si>
  <si>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</si>
  <si>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</si>
  <si>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</si>
  <si>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</si>
  <si>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</si>
  <si>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</si>
  <si>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</si>
  <si>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</si>
  <si>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</si>
  <si>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</si>
  <si>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</si>
  <si>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</si>
  <si>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</si>
  <si>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</si>
  <si>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</si>
  <si>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</si>
  <si>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</si>
  <si>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</si>
  <si>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</si>
  <si>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</si>
  <si>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</si>
  <si>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</si>
  <si>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</si>
  <si>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</si>
  <si>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</si>
  <si>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</si>
  <si>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</si>
  <si>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</si>
  <si>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</si>
  <si>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</si>
  <si>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</si>
  <si>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</si>
  <si>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</si>
  <si>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</si>
  <si>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</si>
  <si>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</si>
  <si>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</si>
  <si>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</si>
  <si>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</si>
  <si>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</si>
  <si>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</si>
  <si>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</si>
  <si>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</si>
  <si>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</si>
  <si>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</si>
  <si>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</si>
  <si>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</si>
  <si>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</si>
  <si>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</si>
  <si>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</si>
  <si>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</si>
  <si>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</si>
  <si>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</si>
  <si>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</si>
  <si>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</si>
  <si>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</si>
  <si>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</si>
  <si>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</si>
  <si>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</si>
  <si>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</si>
  <si>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</si>
  <si>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</si>
  <si>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</si>
  <si>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</si>
  <si>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</si>
  <si>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</si>
  <si>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</si>
  <si>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</si>
  <si>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</si>
  <si>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</si>
  <si>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</si>
  <si>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</si>
  <si>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</si>
  <si>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</si>
  <si>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</si>
  <si>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</si>
  <si>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</si>
  <si>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</si>
  <si>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</si>
  <si>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</si>
  <si>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</si>
  <si>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</si>
  <si>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</si>
  <si>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</si>
  <si>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</si>
  <si>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</si>
  <si>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</si>
  <si>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</si>
  <si>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</si>
  <si>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</si>
  <si>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</si>
  <si>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</si>
  <si>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</si>
  <si>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</si>
  <si>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</si>
  <si>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</si>
  <si>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</si>
  <si>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</si>
  <si>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</si>
  <si>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</si>
  <si>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</si>
  <si>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</si>
  <si>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</si>
  <si>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</si>
  <si>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</si>
  <si>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</si>
  <si>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</si>
  <si>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</si>
  <si>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</si>
  <si>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</si>
  <si>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</si>
  <si>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</si>
  <si>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</si>
  <si>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</si>
  <si>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</si>
  <si>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</si>
  <si>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</si>
  <si>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</si>
  <si>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</si>
  <si>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</si>
  <si>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</si>
  <si>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</si>
  <si>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</si>
  <si>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</si>
  <si>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</si>
  <si>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</si>
  <si>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</si>
  <si>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</si>
  <si>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</si>
  <si>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</si>
  <si>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</si>
  <si>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</si>
  <si>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</si>
  <si>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</si>
  <si>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</si>
  <si>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</si>
  <si>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</si>
  <si>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</si>
  <si>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</si>
  <si>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</si>
  <si>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</si>
  <si>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</si>
  <si>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</si>
  <si>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</si>
  <si>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</si>
  <si>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</si>
  <si>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</si>
  <si>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</si>
  <si>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</si>
  <si>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</si>
  <si>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</si>
  <si>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</si>
  <si>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</si>
  <si>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</si>
  <si>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</si>
  <si>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</si>
  <si>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</si>
  <si>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</si>
  <si>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</si>
  <si>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</si>
  <si>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</si>
  <si>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</si>
  <si>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</si>
  <si>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</si>
  <si>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</si>
  <si>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</si>
  <si>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</si>
  <si>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</si>
  <si>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</si>
  <si>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</si>
  <si>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</si>
  <si>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</si>
  <si>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</si>
  <si>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</si>
  <si>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</si>
  <si>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</si>
  <si>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</si>
  <si>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</si>
  <si>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</si>
  <si>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</si>
  <si>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</si>
  <si>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</si>
  <si>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</si>
  <si>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</si>
  <si>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</si>
  <si>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</si>
  <si>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</si>
  <si>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</si>
  <si>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</si>
  <si>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</si>
  <si>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</si>
  <si>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</si>
  <si>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</si>
  <si>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</si>
  <si>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</si>
  <si>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</si>
  <si>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</si>
  <si>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</si>
  <si>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</si>
  <si>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</si>
  <si>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</si>
  <si>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</si>
  <si>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</si>
  <si>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</si>
  <si>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</si>
  <si>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</si>
  <si>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</si>
  <si>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</si>
  <si>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</si>
  <si>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</si>
  <si>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</si>
  <si>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</si>
  <si>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</si>
  <si>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</si>
  <si>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</si>
  <si>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</si>
  <si>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</si>
  <si>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</si>
  <si>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</si>
  <si>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</si>
  <si>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</si>
  <si>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</si>
  <si>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</si>
  <si>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</si>
  <si>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</si>
  <si>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</si>
  <si>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</si>
  <si>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</si>
  <si>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</si>
  <si>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</si>
  <si>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</si>
  <si>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</si>
  <si>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</si>
  <si>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</si>
  <si>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</si>
  <si>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</si>
  <si>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</si>
  <si>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</si>
  <si>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</si>
  <si>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</si>
  <si>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</si>
  <si>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</si>
  <si>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</si>
  <si>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</si>
  <si>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</si>
  <si>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</si>
  <si>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</si>
  <si>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</si>
  <si>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</si>
  <si>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</si>
  <si>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</si>
  <si>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</si>
  <si>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</si>
  <si>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</si>
  <si>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</si>
  <si>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</si>
  <si>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</si>
  <si>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</si>
  <si>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</si>
  <si>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</si>
  <si>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</si>
  <si>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</si>
  <si>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</si>
  <si>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</si>
  <si>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</si>
  <si>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</si>
  <si>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</si>
  <si>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</si>
  <si>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</si>
  <si>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</si>
  <si>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</si>
  <si>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</si>
  <si>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</si>
  <si>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</si>
  <si>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</si>
  <si>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</si>
  <si>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</si>
  <si>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</si>
  <si>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</si>
  <si>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</si>
  <si>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</si>
  <si>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</si>
  <si>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</si>
  <si>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</si>
  <si>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</si>
  <si>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</si>
  <si>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</si>
  <si>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</si>
  <si>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</si>
  <si>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</si>
  <si>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</si>
  <si>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</si>
  <si>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</si>
  <si>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</si>
  <si>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</si>
  <si>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</si>
  <si>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</si>
  <si>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</si>
  <si>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</si>
  <si>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</si>
  <si>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</si>
  <si>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</si>
  <si>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</si>
  <si>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</si>
  <si>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</si>
  <si>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</si>
  <si>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</si>
  <si>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</si>
  <si>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</si>
  <si>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</si>
  <si>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</si>
  <si>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</si>
  <si>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</si>
  <si>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</si>
  <si>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</si>
  <si>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</si>
  <si>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</si>
  <si>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</si>
  <si>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</si>
  <si>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</si>
  <si>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</si>
  <si>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</si>
  <si>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</si>
  <si>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</si>
  <si>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</si>
  <si>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</si>
  <si>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</si>
  <si>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</si>
  <si>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</si>
  <si>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</si>
  <si>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</si>
  <si>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</si>
  <si>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</si>
  <si>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</si>
  <si>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</si>
  <si>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</si>
  <si>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</si>
  <si>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</si>
  <si>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</si>
  <si>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</si>
  <si>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</si>
  <si>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</si>
  <si>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</si>
  <si>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</si>
  <si>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</si>
  <si>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</si>
  <si>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</si>
  <si>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</si>
  <si>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</si>
  <si>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</si>
  <si>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</si>
  <si>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</si>
  <si>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</si>
  <si>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</si>
  <si>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</si>
  <si>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</si>
  <si>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</si>
  <si>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</si>
  <si>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</si>
  <si>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</si>
  <si>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</si>
  <si>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</si>
  <si>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</si>
  <si>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</si>
  <si>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</si>
  <si>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</si>
  <si>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</si>
  <si>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</si>
  <si>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</si>
  <si>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</si>
  <si>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</si>
  <si>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</si>
  <si>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</si>
  <si>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</si>
  <si>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</si>
  <si>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</si>
  <si>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</si>
  <si>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</si>
  <si>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</si>
  <si>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</si>
  <si>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</si>
  <si>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</si>
  <si>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</si>
  <si>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</si>
  <si>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</si>
  <si>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</si>
  <si>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</si>
  <si>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</si>
  <si>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</si>
  <si>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</si>
  <si>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</si>
  <si>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</si>
  <si>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</si>
  <si>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</si>
  <si>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</si>
  <si>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</si>
  <si>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</si>
  <si>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</si>
  <si>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</si>
  <si>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</si>
  <si>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</si>
  <si>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</si>
  <si>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</si>
  <si>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</si>
  <si>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</si>
  <si>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</si>
  <si>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</si>
  <si>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</si>
  <si>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</si>
  <si>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</si>
  <si>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</si>
  <si>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</si>
  <si>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</si>
  <si>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</si>
  <si>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</si>
  <si>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</si>
  <si>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</si>
  <si>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</si>
  <si>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</si>
  <si>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</si>
  <si>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</si>
  <si>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</si>
  <si>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</si>
  <si>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</si>
  <si>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</si>
  <si>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</si>
  <si>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</si>
  <si>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</si>
  <si>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</si>
  <si>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</si>
  <si>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</si>
  <si>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</si>
  <si>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</si>
  <si>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</si>
  <si>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</si>
  <si>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</si>
  <si>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</si>
  <si>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</si>
  <si>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</si>
  <si>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</si>
  <si>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</si>
  <si>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</si>
  <si>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</si>
  <si>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</si>
  <si>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</si>
  <si>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</si>
  <si>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</si>
  <si>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</si>
  <si>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</si>
  <si>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</si>
  <si>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</si>
  <si>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</si>
  <si>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</si>
  <si>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</si>
  <si>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</si>
  <si>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</si>
  <si>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</si>
  <si>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</si>
  <si>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</si>
  <si>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</si>
  <si>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</si>
  <si>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</si>
  <si>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</si>
  <si>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</si>
  <si>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</si>
  <si>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</si>
  <si>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</si>
  <si>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</si>
  <si>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</si>
  <si>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</si>
  <si>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</si>
  <si>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</si>
  <si>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</si>
  <si>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</si>
  <si>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</si>
  <si>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</si>
  <si>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</si>
  <si>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</si>
  <si>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</si>
  <si>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</si>
  <si>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</si>
  <si>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</si>
  <si>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</si>
  <si>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</si>
  <si>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</si>
  <si>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</si>
  <si>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</si>
  <si>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</si>
  <si>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</si>
  <si>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</si>
  <si>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</si>
  <si>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</si>
  <si>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</si>
  <si>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</si>
  <si>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</si>
  <si>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</si>
  <si>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</si>
  <si>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</si>
  <si>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</si>
  <si>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</si>
  <si>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</si>
  <si>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</si>
  <si>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</si>
  <si>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</si>
  <si>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</si>
  <si>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</si>
  <si>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</si>
  <si>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</si>
  <si>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</si>
  <si>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</si>
  <si>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</si>
  <si>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</si>
  <si>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</si>
  <si>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</si>
  <si>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</si>
  <si>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</si>
  <si>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</si>
  <si>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</si>
  <si>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</si>
  <si>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</si>
  <si>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</si>
  <si>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</si>
  <si>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</si>
  <si>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</si>
  <si>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</si>
  <si>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</si>
  <si>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</si>
  <si>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</si>
  <si>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</si>
  <si>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</si>
  <si>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</si>
  <si>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</si>
  <si>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</si>
  <si>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</si>
  <si>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</si>
  <si>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</si>
  <si>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</si>
  <si>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</si>
  <si>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</si>
  <si>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</si>
  <si>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</si>
  <si>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</si>
  <si>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</si>
  <si>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</si>
  <si>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</si>
  <si>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</si>
  <si>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</si>
  <si>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</si>
  <si>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</si>
  <si>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</si>
  <si>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</si>
  <si>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</si>
  <si>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</si>
  <si>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</si>
  <si>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</si>
  <si>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</si>
  <si>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</si>
  <si>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</si>
  <si>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</si>
  <si>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</si>
  <si>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</si>
  <si>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</si>
  <si>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</si>
  <si>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</si>
  <si>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</si>
  <si>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</si>
  <si>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</si>
  <si>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</si>
  <si>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</si>
  <si>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</si>
  <si>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</si>
  <si>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</si>
  <si>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</si>
  <si>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</si>
  <si>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</si>
  <si>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</si>
  <si>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</si>
  <si>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</si>
  <si>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</si>
  <si>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</si>
  <si>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</si>
  <si>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</si>
  <si>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</si>
  <si>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</si>
  <si>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</si>
  <si>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</si>
  <si>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</si>
  <si>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</si>
  <si>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</si>
  <si>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</si>
  <si>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</si>
  <si>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</si>
  <si>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</si>
  <si>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</si>
  <si>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</si>
  <si>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</si>
  <si>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</si>
  <si>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</si>
  <si>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</si>
  <si>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</si>
  <si>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</si>
  <si>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</si>
  <si>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</si>
  <si>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</si>
  <si>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</si>
  <si>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</si>
  <si>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</si>
  <si>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</si>
  <si>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</si>
  <si>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</si>
  <si>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</si>
  <si>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</si>
  <si>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</si>
  <si>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</si>
  <si>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</si>
  <si>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</si>
  <si>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</si>
  <si>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</si>
  <si>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</si>
  <si>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</si>
  <si>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</si>
  <si>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</si>
  <si>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</si>
  <si>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</si>
  <si>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</si>
  <si>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</si>
  <si>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</si>
  <si>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</si>
  <si>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</si>
  <si>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</si>
  <si>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</si>
  <si>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</si>
  <si>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</si>
  <si>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</si>
  <si>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</si>
  <si>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</si>
  <si>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</si>
  <si>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</si>
  <si>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</si>
  <si>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</si>
  <si>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</si>
  <si>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</si>
  <si>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</si>
  <si>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</si>
  <si>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</si>
  <si>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</si>
  <si>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</si>
  <si>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</si>
  <si>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</si>
  <si>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</si>
  <si>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</si>
  <si>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</si>
  <si>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</si>
  <si>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</si>
  <si>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</si>
  <si>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</si>
  <si>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</si>
  <si>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</si>
  <si>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</si>
  <si>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</si>
  <si>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</si>
  <si>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</si>
  <si>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</si>
  <si>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</si>
  <si>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</si>
  <si>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</si>
  <si>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</si>
  <si>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</si>
  <si>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</si>
  <si>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</si>
  <si>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</si>
  <si>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</si>
  <si>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</si>
  <si>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</si>
  <si>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</si>
  <si>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</si>
  <si>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</si>
  <si>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</si>
  <si>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</si>
  <si>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</si>
  <si>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</si>
  <si>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</si>
  <si>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</si>
  <si>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</si>
  <si>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</si>
  <si>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</si>
  <si>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</si>
  <si>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</si>
  <si>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</si>
  <si>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</si>
  <si>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</si>
  <si>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</si>
  <si>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</si>
  <si>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</si>
  <si>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</si>
  <si>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</si>
  <si>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</si>
  <si>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</si>
  <si>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</si>
  <si>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</si>
  <si>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</si>
  <si>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</si>
  <si>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</si>
  <si>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</si>
  <si>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</si>
  <si>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</si>
  <si>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</si>
  <si>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</si>
  <si>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</si>
  <si>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</si>
  <si>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</si>
  <si>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</si>
  <si>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</si>
  <si>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</si>
  <si>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</si>
  <si>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</si>
  <si>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</si>
  <si>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</si>
  <si>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</si>
  <si>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</si>
  <si>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</si>
  <si>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</si>
  <si>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</si>
  <si>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</si>
  <si>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</si>
  <si>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</si>
  <si>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</si>
  <si>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</si>
  <si>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</si>
  <si>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</si>
  <si>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</si>
  <si>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</si>
  <si>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</si>
  <si>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</si>
  <si>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</si>
  <si>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</si>
  <si>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</si>
  <si>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</si>
  <si>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</si>
  <si>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</si>
  <si>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</si>
  <si>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</si>
  <si>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</si>
  <si>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</si>
  <si>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</si>
  <si>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</si>
  <si>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</si>
  <si>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</si>
  <si>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</si>
  <si>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</si>
  <si>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</si>
  <si>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</si>
  <si>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</si>
  <si>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</si>
  <si>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</si>
  <si>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</si>
  <si>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</si>
  <si>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</si>
  <si>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</si>
  <si>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</si>
  <si>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</si>
  <si>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</si>
  <si>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</si>
  <si>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</si>
  <si>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</si>
  <si>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</si>
  <si>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</si>
  <si>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</si>
  <si>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</si>
  <si>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</si>
  <si>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</si>
  <si>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</si>
  <si>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</si>
  <si>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</si>
  <si>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</si>
  <si>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</si>
  <si>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</si>
  <si>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</si>
  <si>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</si>
  <si>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</si>
  <si>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</si>
  <si>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</si>
  <si>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</si>
  <si>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</si>
  <si>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</si>
  <si>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</si>
  <si>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</si>
  <si>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</si>
  <si>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</si>
  <si>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</si>
  <si>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</si>
  <si>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</si>
  <si>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</si>
  <si>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</si>
  <si>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</si>
  <si>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</si>
  <si>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</si>
  <si>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</si>
  <si>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</si>
  <si>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</si>
  <si>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</si>
  <si>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</si>
  <si>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</si>
  <si>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</si>
  <si>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</si>
  <si>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</si>
  <si>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</si>
  <si>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</si>
  <si>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</si>
  <si>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</si>
  <si>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</si>
  <si>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</si>
  <si>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</si>
  <si>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</si>
  <si>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</si>
  <si>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</si>
  <si>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</si>
  <si>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</si>
  <si>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</si>
  <si>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</si>
  <si>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</si>
  <si>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</si>
  <si>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</si>
  <si>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</si>
  <si>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</si>
  <si>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</si>
  <si>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</si>
  <si>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</si>
  <si>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</si>
  <si>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</si>
  <si>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</si>
  <si>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</si>
  <si>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</si>
  <si>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</si>
  <si>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</si>
  <si>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</si>
  <si>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</si>
  <si>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</si>
  <si>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</si>
  <si>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</si>
  <si>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</si>
  <si>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</si>
  <si>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</si>
  <si>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</si>
  <si>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</si>
  <si>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</si>
  <si>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</si>
  <si>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</si>
  <si>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</si>
  <si>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</si>
  <si>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</si>
  <si>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</si>
  <si>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</si>
  <si>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</si>
  <si>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</si>
  <si>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</si>
  <si>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</si>
  <si>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</si>
  <si>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</si>
  <si>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</si>
  <si>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</si>
  <si>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</si>
  <si>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</si>
  <si>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</si>
  <si>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</si>
  <si>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</si>
  <si>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</si>
  <si>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</si>
  <si>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</si>
  <si>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</si>
  <si>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</si>
  <si>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</si>
  <si>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</si>
  <si>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</si>
  <si>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</si>
  <si>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</si>
  <si>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</si>
  <si>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</si>
  <si>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</si>
  <si>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</si>
  <si>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</si>
  <si>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</si>
  <si>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</si>
  <si>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</si>
  <si>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</si>
  <si>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</si>
  <si>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</si>
  <si>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</si>
  <si>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</si>
  <si>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</si>
  <si>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</si>
  <si>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</si>
  <si>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</si>
  <si>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</si>
  <si>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</si>
  <si>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</si>
  <si>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</si>
  <si>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</si>
  <si>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</si>
  <si>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</si>
  <si>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</si>
  <si>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</si>
  <si>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</si>
  <si>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</si>
  <si>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</si>
  <si>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</si>
  <si>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</si>
  <si>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</si>
  <si>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</si>
  <si>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</si>
  <si>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</si>
  <si>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</si>
  <si>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</si>
  <si>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</si>
  <si>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</si>
  <si>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</si>
  <si>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</si>
  <si>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</si>
  <si>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</si>
  <si>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</si>
  <si>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</si>
  <si>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</si>
  <si>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</si>
  <si>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</si>
  <si>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</si>
  <si>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</si>
  <si>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</si>
  <si>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</si>
  <si>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</si>
  <si>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</si>
  <si>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</si>
  <si>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</si>
  <si>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</si>
  <si>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</si>
  <si>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</si>
  <si>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</si>
  <si>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</si>
  <si>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</si>
  <si>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</si>
  <si>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</si>
  <si>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</si>
  <si>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</si>
  <si>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</si>
  <si>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</si>
  <si>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</si>
  <si>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</si>
  <si>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</si>
  <si>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</si>
  <si>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</si>
  <si>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</si>
  <si>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</si>
  <si>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</si>
  <si>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</si>
  <si>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</si>
  <si>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</si>
  <si>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</si>
  <si>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</si>
  <si>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</si>
  <si>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</si>
  <si>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</si>
  <si>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</si>
  <si>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</si>
  <si>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</si>
  <si>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</si>
  <si>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</si>
  <si>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</si>
  <si>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</si>
  <si>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</si>
  <si>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</si>
  <si>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</si>
  <si>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</si>
  <si>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</si>
  <si>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</si>
  <si>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</si>
  <si>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</si>
  <si>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</si>
  <si>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</si>
  <si>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</si>
  <si>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</si>
  <si>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</si>
  <si>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</si>
  <si>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</si>
  <si>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</si>
  <si>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</si>
  <si>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</si>
  <si>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</si>
  <si>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</si>
  <si>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</si>
  <si>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</si>
  <si>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</si>
  <si>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</si>
  <si>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</si>
  <si>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</si>
  <si>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</si>
  <si>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</si>
  <si>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</si>
  <si>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</si>
  <si>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</si>
  <si>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</si>
  <si>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</si>
  <si>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</si>
  <si>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</si>
  <si>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</si>
  <si>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</si>
  <si>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</si>
  <si>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</si>
  <si>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</si>
  <si>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</si>
  <si>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</si>
  <si>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</si>
  <si>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</si>
  <si>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</si>
  <si>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</si>
  <si>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</si>
  <si>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</si>
  <si>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</si>
  <si>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</si>
  <si>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</si>
  <si>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</si>
  <si>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</si>
  <si>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</si>
  <si>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</si>
  <si>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</si>
  <si>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</si>
  <si>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</si>
  <si>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</si>
  <si>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</si>
  <si>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</si>
  <si>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</si>
  <si>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</si>
  <si>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</si>
  <si>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</si>
  <si>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</si>
  <si>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</si>
  <si>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</si>
  <si>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</si>
  <si>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</si>
  <si>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</si>
  <si>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</si>
  <si>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</si>
  <si>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</si>
  <si>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</si>
  <si>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</si>
  <si>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</si>
  <si>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</si>
  <si>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</si>
  <si>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</si>
  <si>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</si>
  <si>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</si>
  <si>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</si>
  <si>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</si>
  <si>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</si>
  <si>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</si>
  <si>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</si>
  <si>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</si>
  <si>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</si>
  <si>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</si>
  <si>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</si>
  <si>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</si>
  <si>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</si>
  <si>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</si>
  <si>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</si>
  <si>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</si>
  <si>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</si>
  <si>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</si>
  <si>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</si>
  <si>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</si>
  <si>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</si>
  <si>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</si>
  <si>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</si>
  <si>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</si>
  <si>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</si>
  <si>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</si>
  <si>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</si>
  <si>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</si>
  <si>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</si>
  <si>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</si>
  <si>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</si>
  <si>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</si>
  <si>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</si>
  <si>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</si>
  <si>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</si>
  <si>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</si>
  <si>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</si>
  <si>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</si>
  <si>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</si>
  <si>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</si>
  <si>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</si>
  <si>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</si>
  <si>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</si>
  <si>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</si>
  <si>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</si>
  <si>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</si>
  <si>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</si>
  <si>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</si>
  <si>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</si>
  <si>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</si>
  <si>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</si>
  <si>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</si>
  <si>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</si>
  <si>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</si>
  <si>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</si>
  <si>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</si>
  <si>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</si>
  <si>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</si>
  <si>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</si>
  <si>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</si>
  <si>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</si>
  <si>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</si>
  <si>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</si>
  <si>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</si>
  <si>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</si>
  <si>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</si>
  <si>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</si>
  <si>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</si>
  <si>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</si>
  <si>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</si>
  <si>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</si>
  <si>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</si>
  <si>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</si>
  <si>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</si>
  <si>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</si>
  <si>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</si>
  <si>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</si>
  <si>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</si>
  <si>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</si>
  <si>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</si>
  <si>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</si>
  <si>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</si>
  <si>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</si>
  <si>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</si>
  <si>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</si>
  <si>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</si>
  <si>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</si>
  <si>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</si>
  <si>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</si>
  <si>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</si>
  <si>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</si>
  <si>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</si>
  <si>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</si>
  <si>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</si>
  <si>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</si>
  <si>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</si>
  <si>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</si>
  <si>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</si>
  <si>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</si>
  <si>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</si>
  <si>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</si>
  <si>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</si>
  <si>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</si>
  <si>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</si>
  <si>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</si>
  <si>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</si>
  <si>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</si>
  <si>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</si>
  <si>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</si>
  <si>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</si>
  <si>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</si>
  <si>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</si>
  <si>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</si>
  <si>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</si>
  <si>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</si>
  <si>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</si>
  <si>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</si>
  <si>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</si>
  <si>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</si>
  <si>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</si>
  <si>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</si>
  <si>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</si>
  <si>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</si>
  <si>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</si>
  <si>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</si>
  <si>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</si>
  <si>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</si>
  <si>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</si>
  <si>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</si>
  <si>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</si>
  <si>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</si>
  <si>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</si>
  <si>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</si>
  <si>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</si>
  <si>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</si>
  <si>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</si>
  <si>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</si>
  <si>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</si>
  <si>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</si>
  <si>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</si>
  <si>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</si>
  <si>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</si>
  <si>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</si>
  <si>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</si>
  <si>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</si>
  <si>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</si>
  <si>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</si>
  <si>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</si>
  <si>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</si>
  <si>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</si>
  <si>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</si>
  <si>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</si>
  <si>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</si>
  <si>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</si>
  <si>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</si>
  <si>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</si>
  <si>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</si>
  <si>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</si>
  <si>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</si>
  <si>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</si>
  <si>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</si>
  <si>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</si>
  <si>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</si>
  <si>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</si>
  <si>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</si>
  <si>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</si>
  <si>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</si>
  <si>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</si>
  <si>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</si>
  <si>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</si>
  <si>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</si>
  <si>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</si>
  <si>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</si>
  <si>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</si>
  <si>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</si>
  <si>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</si>
  <si>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</si>
  <si>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</si>
  <si>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</si>
  <si>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</si>
  <si>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</si>
  <si>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</si>
  <si>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</si>
  <si>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</si>
  <si>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</si>
  <si>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</si>
  <si>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</si>
  <si>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</si>
  <si>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</si>
  <si>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</si>
  <si>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</si>
  <si>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</si>
  <si>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</si>
  <si>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</si>
  <si>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</si>
  <si>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</si>
  <si>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</si>
  <si>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</si>
  <si>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</si>
  <si>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</si>
  <si>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</si>
  <si>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</si>
  <si>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</si>
  <si>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</si>
  <si>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</si>
  <si>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</si>
  <si>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</si>
  <si>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</si>
  <si>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</si>
  <si>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</si>
  <si>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</si>
  <si>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</si>
  <si>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</si>
  <si>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</si>
  <si>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</si>
  <si>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</si>
  <si>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</si>
  <si>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</si>
  <si>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</si>
  <si>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</si>
  <si>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</si>
  <si>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</si>
  <si>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</si>
  <si>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</si>
  <si>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</si>
  <si>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</si>
  <si>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</si>
  <si>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</si>
  <si>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</si>
  <si>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</si>
  <si>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</si>
  <si>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</si>
  <si>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</si>
  <si>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</si>
  <si>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</si>
  <si>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</si>
  <si>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</si>
  <si>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</si>
  <si>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</si>
  <si>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</si>
  <si>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</si>
  <si>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</si>
  <si>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</si>
  <si>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</si>
  <si>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</si>
  <si>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</si>
  <si>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</si>
  <si>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</si>
  <si>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</si>
  <si>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</si>
  <si>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</si>
  <si>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</si>
  <si>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</si>
  <si>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</si>
  <si>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</si>
  <si>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</si>
  <si>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</si>
  <si>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</si>
  <si>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</si>
  <si>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</si>
  <si>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</si>
  <si>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</si>
  <si>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</si>
  <si>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</si>
  <si>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</si>
  <si>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</si>
  <si>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</si>
  <si>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</si>
  <si>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</si>
  <si>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</si>
  <si>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</si>
  <si>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</si>
  <si>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</si>
  <si>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</si>
  <si>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</si>
  <si>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</si>
  <si>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</si>
  <si>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</si>
  <si>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</si>
  <si>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</si>
  <si>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</si>
  <si>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</si>
  <si>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</si>
  <si>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</si>
  <si>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</si>
  <si>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</si>
  <si>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</si>
  <si>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</si>
  <si>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</si>
  <si>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</si>
  <si>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</si>
  <si>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</si>
  <si>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</si>
  <si>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</si>
  <si>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</si>
  <si>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</si>
  <si>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</si>
  <si>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</si>
  <si>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</si>
  <si>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</si>
  <si>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</si>
  <si>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</si>
  <si>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</si>
  <si>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</si>
  <si>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</si>
  <si>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</si>
  <si>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</si>
  <si>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</si>
  <si>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</si>
  <si>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</si>
  <si>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</si>
  <si>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</si>
  <si>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</si>
  <si>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</si>
  <si>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</si>
  <si>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</si>
  <si>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</si>
  <si>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</si>
  <si>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</si>
  <si>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</si>
  <si>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</si>
  <si>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</si>
  <si>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</si>
  <si>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</si>
  <si>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</si>
  <si>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</si>
  <si>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</si>
  <si>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</si>
  <si>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</si>
  <si>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</si>
  <si>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</si>
  <si>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</si>
  <si>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</si>
  <si>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</si>
  <si>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</si>
  <si>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</si>
  <si>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</si>
  <si>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</si>
  <si>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</si>
  <si>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</si>
  <si>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</si>
  <si>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</si>
  <si>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</si>
  <si>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</si>
  <si>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</si>
  <si>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</si>
  <si>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</si>
  <si>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</si>
  <si>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</si>
  <si>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</si>
  <si>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</si>
  <si>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</si>
  <si>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</si>
  <si>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</si>
  <si>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</si>
  <si>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</si>
  <si>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</si>
  <si>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</si>
  <si>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</si>
  <si>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</si>
  <si>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</si>
  <si>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</si>
  <si>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</si>
  <si>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</si>
  <si>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</si>
  <si>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</si>
  <si>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</si>
  <si>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</si>
  <si>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</si>
  <si>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</si>
  <si>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</si>
  <si>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</si>
  <si>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</si>
  <si>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</si>
  <si>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</si>
  <si>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</si>
  <si>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</si>
  <si>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</si>
  <si>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</si>
  <si>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</si>
  <si>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</si>
  <si>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</si>
  <si>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</si>
  <si>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</si>
  <si>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</si>
  <si>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</si>
  <si>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</si>
  <si>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</si>
  <si>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</si>
  <si>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</si>
  <si>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</si>
  <si>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</si>
  <si>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</si>
  <si>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</si>
  <si>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</si>
  <si>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</si>
  <si>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</si>
  <si>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</si>
  <si>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</si>
  <si>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</si>
  <si>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</si>
  <si>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</si>
  <si>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</si>
  <si>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</si>
  <si>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</si>
  <si>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</si>
  <si>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</si>
  <si>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</si>
  <si>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</si>
  <si>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</si>
  <si>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</si>
  <si>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</si>
  <si>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</si>
  <si>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</si>
  <si>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</si>
  <si>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</si>
  <si>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</si>
  <si>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</si>
  <si>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</si>
  <si>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</si>
  <si>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</si>
  <si>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</si>
  <si>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</si>
  <si>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</si>
  <si>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</si>
  <si>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</si>
  <si>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</si>
  <si>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</si>
  <si>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</si>
  <si>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</si>
  <si>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</si>
  <si>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</si>
  <si>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</si>
  <si>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</si>
  <si>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</si>
  <si>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</si>
  <si>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</si>
  <si>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</si>
  <si>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</si>
  <si>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</si>
  <si>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</si>
  <si>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</si>
  <si>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</si>
  <si>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</si>
  <si>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</si>
  <si>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</si>
  <si>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</si>
  <si>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</si>
  <si>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</si>
  <si>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</si>
  <si>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</si>
  <si>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</si>
  <si>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</si>
  <si>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</si>
  <si>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</si>
  <si>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</si>
  <si>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</si>
  <si>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</si>
  <si>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</si>
  <si>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</si>
  <si>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</si>
  <si>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</si>
  <si>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</si>
  <si>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</si>
  <si>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</si>
  <si>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</si>
  <si>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</si>
  <si>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</si>
  <si>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</si>
  <si>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</si>
  <si>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</si>
  <si>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</si>
  <si>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</si>
  <si>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</si>
  <si>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</si>
  <si>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</si>
  <si>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</si>
  <si>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</si>
  <si>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</si>
  <si>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</si>
  <si>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</si>
  <si>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</si>
  <si>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</si>
  <si>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</si>
  <si>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</si>
  <si>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</si>
  <si>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</si>
  <si>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</si>
  <si>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</si>
  <si>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</si>
  <si>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</si>
  <si>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</si>
  <si>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</si>
  <si>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</si>
  <si>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</si>
  <si>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</si>
  <si>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</si>
  <si>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</si>
  <si>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</si>
  <si>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</si>
  <si>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</si>
  <si>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</si>
  <si>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</si>
  <si>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</si>
  <si>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</si>
  <si>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</si>
  <si>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</si>
  <si>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</si>
  <si>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</si>
  <si>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</si>
  <si>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</si>
  <si>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</si>
  <si>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</si>
  <si>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</si>
  <si>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</si>
  <si>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</si>
  <si>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</si>
  <si>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</si>
  <si>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</si>
  <si>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</si>
  <si>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</si>
  <si>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</si>
  <si>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</si>
  <si>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</si>
  <si>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</si>
  <si>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</si>
  <si>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</si>
  <si>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</si>
  <si>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</si>
  <si>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</si>
  <si>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</si>
  <si>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</si>
  <si>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</si>
  <si>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</si>
  <si>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</si>
  <si>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</si>
  <si>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</si>
  <si>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</si>
  <si>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</si>
  <si>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</si>
  <si>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</si>
  <si>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</si>
  <si>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</si>
  <si>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</si>
  <si>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</si>
  <si>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</si>
  <si>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</si>
  <si>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</si>
  <si>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</si>
  <si>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</si>
  <si>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</si>
  <si>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</si>
  <si>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</si>
  <si>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</si>
  <si>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</si>
  <si>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</si>
  <si>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</si>
  <si>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</si>
  <si>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</si>
  <si>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</si>
  <si>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</si>
  <si>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</si>
  <si>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</si>
  <si>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</si>
  <si>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</si>
  <si>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</si>
  <si>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</si>
  <si>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</si>
  <si>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</si>
  <si>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</si>
  <si>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</si>
  <si>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</si>
  <si>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</si>
  <si>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</si>
  <si>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</si>
  <si>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</si>
  <si>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</si>
  <si>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</si>
  <si>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</si>
  <si>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</si>
  <si>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</si>
  <si>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</si>
  <si>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</si>
  <si>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</si>
  <si>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</si>
  <si>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</si>
  <si>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</si>
  <si>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</si>
  <si>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</si>
  <si>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</si>
  <si>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</si>
  <si>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</si>
  <si>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</si>
  <si>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</si>
  <si>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</si>
  <si>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</si>
  <si>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</si>
  <si>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</si>
  <si>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</si>
  <si>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</si>
  <si>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</si>
  <si>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</si>
  <si>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</si>
  <si>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</si>
  <si>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</si>
  <si>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</si>
  <si>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</si>
  <si>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</si>
  <si>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</si>
  <si>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</si>
  <si>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</si>
  <si>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</si>
  <si>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</si>
  <si>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</si>
  <si>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</si>
  <si>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</si>
  <si>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</si>
  <si>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</si>
  <si>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</si>
  <si>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</si>
  <si>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</si>
  <si>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</si>
  <si>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</si>
  <si>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</si>
  <si>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</si>
  <si>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</si>
  <si>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</si>
  <si>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</si>
  <si>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</si>
  <si>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</si>
  <si>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</si>
  <si>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</si>
  <si>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</si>
  <si>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</si>
  <si>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</si>
  <si>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</si>
  <si>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</si>
  <si>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</si>
  <si>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</si>
  <si>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</si>
  <si>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</si>
  <si>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</si>
  <si>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</si>
  <si>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</si>
  <si>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</si>
  <si>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</si>
  <si>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</si>
  <si>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</si>
  <si>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</si>
  <si>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</si>
  <si>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</si>
  <si>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</si>
  <si>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</si>
  <si>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</si>
  <si>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</si>
  <si>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</si>
  <si>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</si>
  <si>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</si>
  <si>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</si>
  <si>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</si>
  <si>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</si>
  <si>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</si>
  <si>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</si>
  <si>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</si>
  <si>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</si>
  <si>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</si>
  <si>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</si>
  <si>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</si>
  <si>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</si>
  <si>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</si>
  <si>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</si>
  <si>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</si>
  <si>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</si>
  <si>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</si>
  <si>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</si>
  <si>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</si>
  <si>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</si>
  <si>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</si>
  <si>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</si>
  <si>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</si>
  <si>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</si>
  <si>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</si>
  <si>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</si>
  <si>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</si>
  <si>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</si>
  <si>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</si>
  <si>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</si>
  <si>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</si>
  <si>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</si>
  <si>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</si>
  <si>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</si>
  <si>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</si>
  <si>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</si>
  <si>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</si>
  <si>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</si>
  <si>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</si>
  <si>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</si>
  <si>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</si>
  <si>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</si>
  <si>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</si>
  <si>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</si>
  <si>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</si>
  <si>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</si>
  <si>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</si>
  <si>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</si>
  <si>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</si>
  <si>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</si>
  <si>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</si>
  <si>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</si>
  <si>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</si>
  <si>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</si>
  <si>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</si>
  <si>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</si>
  <si>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</si>
  <si>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</si>
  <si>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</si>
  <si>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</si>
  <si>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</si>
  <si>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</si>
  <si>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</si>
  <si>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</si>
  <si>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</si>
  <si>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</si>
  <si>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</si>
  <si>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</si>
  <si>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</si>
  <si>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</si>
  <si>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</si>
  <si>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</si>
  <si>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</si>
  <si>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</si>
  <si>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</si>
  <si>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</si>
  <si>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</si>
  <si>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</si>
  <si>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</si>
  <si>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</si>
  <si>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</si>
  <si>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</si>
  <si>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</si>
  <si>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</si>
  <si>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</si>
  <si>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</si>
  <si>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</si>
  <si>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</si>
  <si>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</si>
  <si>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</si>
  <si>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</si>
  <si>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</si>
  <si>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</si>
  <si>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</si>
  <si>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</si>
  <si>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</si>
  <si>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</si>
  <si>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</si>
  <si>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</si>
  <si>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</si>
  <si>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</si>
  <si>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</si>
  <si>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</si>
  <si>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</si>
  <si>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</si>
  <si>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</si>
  <si>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</si>
  <si>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</si>
  <si>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</si>
  <si>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</si>
  <si>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</si>
  <si>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</si>
  <si>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</si>
  <si>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</si>
  <si>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</si>
  <si>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</si>
  <si>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</si>
  <si>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</si>
  <si>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</si>
  <si>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</si>
  <si>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</si>
  <si>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</si>
  <si>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</si>
  <si>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</si>
  <si>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</si>
  <si>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</si>
  <si>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</si>
  <si>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</si>
  <si>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</si>
  <si>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</si>
  <si>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</si>
  <si>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</si>
  <si>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</si>
  <si>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</si>
  <si>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</si>
  <si>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</si>
  <si>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</si>
  <si>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</si>
  <si>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</si>
  <si>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</si>
  <si>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</si>
  <si>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</si>
  <si>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</si>
  <si>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</si>
  <si>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</si>
  <si>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</si>
  <si>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</si>
  <si>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</si>
  <si>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</si>
  <si>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</si>
  <si>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</si>
  <si>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</si>
  <si>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</si>
  <si>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</si>
  <si>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</si>
  <si>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</si>
  <si>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</si>
  <si>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</si>
  <si>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</si>
  <si>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</si>
  <si>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</si>
  <si>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</si>
  <si>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</si>
  <si>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</si>
  <si>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</si>
  <si>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</si>
  <si>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</si>
  <si>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</si>
  <si>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</si>
  <si>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</si>
  <si>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</si>
  <si>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</si>
  <si>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</si>
  <si>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</si>
  <si>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</si>
  <si>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</si>
  <si>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</si>
  <si>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</si>
  <si>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</si>
  <si>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</si>
  <si>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</si>
  <si>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</si>
  <si>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</si>
  <si>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</si>
  <si>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</si>
  <si>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</si>
  <si>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</si>
  <si>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</si>
  <si>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</si>
  <si>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</si>
  <si>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</si>
  <si>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</si>
  <si>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</si>
  <si>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</si>
  <si>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</si>
  <si>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</si>
  <si>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</si>
  <si>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</si>
  <si>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</si>
  <si>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</si>
  <si>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</si>
  <si>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</si>
  <si>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</si>
  <si>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</si>
  <si>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</si>
  <si>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</si>
  <si>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</si>
  <si>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</si>
  <si>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</si>
  <si>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</si>
  <si>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</si>
  <si>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</si>
  <si>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</si>
  <si>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</si>
  <si>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</si>
  <si>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</si>
  <si>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</si>
  <si>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</si>
  <si>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</si>
  <si>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</si>
  <si>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</si>
  <si>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</si>
  <si>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</si>
  <si>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</si>
  <si>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</si>
  <si>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</si>
  <si>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</si>
  <si>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</si>
  <si>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</si>
  <si>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</si>
  <si>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</si>
  <si>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</si>
  <si>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</si>
  <si>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</si>
  <si>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</si>
  <si>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</si>
  <si>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</si>
  <si>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</si>
  <si>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</si>
  <si>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</si>
  <si>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</si>
  <si>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</si>
  <si>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</si>
  <si>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</si>
  <si>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</si>
  <si>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</si>
  <si>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</si>
  <si>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</si>
  <si>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</si>
  <si>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</si>
  <si>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</si>
  <si>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</si>
  <si>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</si>
  <si>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</si>
  <si>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</si>
  <si>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</si>
  <si>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</si>
  <si>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</si>
  <si>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</si>
  <si>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</si>
  <si>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</si>
  <si>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</si>
  <si>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</si>
  <si>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</si>
  <si>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</si>
  <si>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</si>
  <si>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</si>
  <si>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</si>
  <si>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</si>
  <si>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</si>
  <si>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</si>
  <si>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</si>
  <si>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</si>
  <si>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</si>
  <si>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</si>
  <si>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</si>
  <si>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</si>
  <si>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</si>
  <si>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</si>
  <si>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</si>
  <si>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</si>
  <si>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</si>
  <si>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</si>
  <si>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</si>
  <si>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</si>
  <si>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</si>
  <si>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</si>
  <si>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</si>
  <si>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</si>
  <si>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</si>
  <si>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</si>
  <si>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</si>
  <si>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</si>
  <si>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</si>
  <si>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</si>
  <si>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</si>
  <si>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</si>
  <si>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</si>
  <si>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</si>
  <si>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</si>
  <si>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</si>
  <si>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</si>
  <si>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</si>
  <si>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</si>
  <si>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</si>
  <si>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</si>
  <si>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</si>
  <si>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</si>
  <si>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</si>
  <si>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</si>
  <si>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</si>
  <si>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</si>
  <si>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</si>
  <si>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</si>
  <si>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</si>
  <si>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</si>
  <si>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</si>
  <si>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</si>
  <si>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</si>
  <si>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</si>
  <si>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</si>
  <si>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</si>
  <si>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</si>
  <si>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</si>
  <si>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</si>
  <si>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</si>
  <si>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</si>
  <si>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</si>
  <si>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</si>
  <si>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</si>
  <si>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</si>
  <si>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</si>
  <si>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</si>
  <si>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</si>
  <si>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</si>
  <si>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</si>
  <si>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</si>
  <si>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</si>
  <si>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</si>
  <si>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</si>
  <si>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</si>
  <si>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</si>
  <si>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</si>
  <si>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</si>
  <si>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</si>
  <si>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</si>
  <si>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</si>
  <si>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</si>
  <si>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</si>
  <si>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</si>
  <si>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</si>
  <si>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</si>
  <si>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</si>
  <si>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</si>
  <si>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</si>
  <si>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</si>
  <si>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</si>
  <si>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</si>
  <si>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</si>
  <si>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</si>
  <si>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</si>
  <si>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</si>
  <si>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</si>
  <si>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</si>
  <si>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</si>
  <si>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</si>
  <si>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</si>
  <si>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</si>
  <si>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</si>
  <si>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</si>
  <si>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</si>
  <si>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</si>
  <si>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</si>
  <si>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</si>
  <si>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</si>
  <si>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</si>
  <si>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</si>
  <si>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</si>
  <si>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</si>
  <si>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</si>
  <si>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</si>
  <si>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</si>
  <si>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</si>
  <si>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</si>
  <si>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</si>
  <si>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</si>
  <si>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</si>
  <si>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</si>
  <si>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</si>
  <si>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</si>
  <si>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</si>
  <si>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</si>
  <si>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</si>
  <si>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</si>
  <si>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</si>
  <si>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</si>
  <si>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</si>
  <si>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</si>
  <si>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</si>
  <si>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</si>
  <si>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</si>
  <si>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</si>
  <si>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</si>
  <si>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</si>
  <si>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</si>
  <si>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</si>
  <si>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</si>
  <si>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</si>
  <si>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</si>
  <si>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</si>
  <si>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</si>
  <si>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</si>
  <si>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</si>
  <si>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</si>
  <si>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</si>
  <si>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</si>
  <si>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</si>
  <si>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</si>
  <si>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</si>
  <si>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</si>
  <si>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</si>
  <si>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</si>
  <si>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</si>
  <si>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</si>
  <si>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</si>
  <si>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</si>
  <si>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</si>
  <si>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</si>
  <si>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</si>
  <si>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</si>
  <si>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</si>
  <si>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</si>
  <si>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</si>
  <si>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</si>
  <si>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</si>
  <si>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</si>
  <si>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</si>
  <si>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</si>
  <si>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</si>
  <si>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</si>
  <si>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</si>
  <si>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</si>
  <si>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</si>
  <si>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</si>
  <si>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</si>
  <si>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</si>
  <si>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</si>
  <si>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</si>
  <si>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</si>
  <si>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</si>
  <si>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</si>
  <si>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</si>
  <si>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</si>
  <si>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</si>
  <si>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</si>
  <si>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</si>
  <si>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</si>
  <si>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</si>
  <si>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</si>
  <si>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</si>
  <si>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</si>
  <si>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</si>
  <si>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</si>
  <si>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</si>
  <si>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</si>
  <si>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</si>
  <si>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</si>
  <si>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</si>
  <si>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</si>
  <si>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</si>
  <si>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</si>
  <si>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</si>
  <si>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</si>
  <si>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</si>
  <si>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</si>
  <si>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</si>
  <si>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</si>
  <si>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</si>
  <si>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</si>
  <si>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</si>
  <si>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</si>
  <si>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</si>
  <si>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</si>
  <si>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</si>
  <si>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</si>
  <si>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</si>
  <si>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</si>
  <si>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</si>
  <si>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</si>
  <si>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</si>
  <si>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</si>
  <si>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</si>
  <si>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</si>
  <si>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</si>
  <si>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</si>
  <si>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</si>
  <si>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</si>
  <si>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</si>
  <si>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</si>
  <si>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</si>
  <si>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</si>
  <si>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</si>
  <si>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</si>
  <si>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</si>
  <si>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</si>
  <si>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</si>
  <si>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</si>
  <si>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</si>
  <si>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</si>
  <si>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</si>
  <si>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</si>
  <si>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</si>
  <si>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</si>
  <si>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</si>
  <si>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</si>
  <si>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</si>
  <si>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</si>
  <si>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</si>
  <si>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</si>
  <si>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</si>
  <si>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</si>
  <si>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</si>
  <si>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</si>
  <si>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</si>
  <si>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</si>
  <si>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</si>
  <si>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</si>
  <si>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</si>
  <si>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</si>
  <si>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</si>
  <si>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</si>
  <si>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</si>
  <si>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</si>
  <si>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</si>
  <si>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</si>
  <si>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</si>
  <si>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</si>
  <si>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</si>
  <si>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</si>
  <si>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</si>
  <si>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</si>
  <si>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</si>
  <si>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</si>
  <si>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</si>
  <si>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</si>
  <si>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</si>
  <si>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</si>
  <si>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</si>
  <si>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</si>
  <si>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</si>
  <si>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</si>
  <si>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</si>
  <si>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</si>
  <si>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</si>
  <si>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</si>
  <si>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</si>
  <si>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</si>
  <si>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</si>
  <si>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</si>
  <si>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</si>
  <si>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</si>
  <si>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</si>
  <si>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</si>
  <si>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</si>
  <si>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</si>
  <si>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</si>
  <si>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</si>
  <si>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</si>
  <si>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</si>
  <si>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</si>
  <si>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</si>
  <si>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</si>
  <si>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</si>
  <si>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</si>
  <si>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</si>
  <si>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</si>
  <si>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</si>
  <si>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</si>
  <si>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</si>
  <si>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</si>
  <si>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</si>
  <si>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</si>
  <si>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</si>
  <si>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</si>
  <si>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</si>
  <si>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</si>
  <si>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</si>
  <si>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</si>
  <si>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</si>
  <si>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</si>
  <si>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</si>
  <si>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</si>
  <si>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</si>
  <si>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</si>
  <si>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</si>
  <si>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</si>
  <si>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</si>
  <si>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</si>
  <si>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</si>
  <si>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</si>
  <si>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</si>
  <si>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</si>
  <si>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</si>
  <si>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</si>
  <si>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</si>
  <si>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</si>
  <si>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</si>
  <si>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</si>
  <si>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</si>
  <si>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</si>
  <si>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</si>
  <si>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</si>
  <si>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</si>
  <si>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</si>
  <si>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</si>
  <si>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</si>
  <si>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</si>
  <si>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</si>
  <si>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</si>
  <si>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</si>
  <si>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</si>
  <si>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</si>
  <si>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</si>
  <si>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</si>
  <si>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</si>
  <si>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</si>
  <si>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</si>
  <si>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</si>
  <si>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</si>
  <si>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</si>
  <si>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</si>
  <si>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</si>
  <si>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</si>
  <si>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</si>
  <si>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</si>
  <si>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</si>
  <si>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</si>
  <si>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</si>
  <si>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</si>
  <si>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</si>
  <si>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</si>
  <si>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</si>
  <si>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</si>
  <si>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</si>
  <si>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</si>
  <si>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</si>
  <si>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</si>
  <si>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</si>
  <si>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</si>
  <si>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</si>
  <si>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</si>
  <si>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</si>
  <si>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</si>
  <si>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</si>
  <si>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</si>
  <si>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</si>
  <si>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</si>
  <si>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</si>
  <si>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</si>
  <si>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</si>
  <si>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</si>
  <si>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</si>
  <si>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</si>
  <si>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</si>
  <si>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</si>
  <si>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</si>
  <si>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</si>
  <si>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</si>
  <si>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</si>
  <si>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</si>
  <si>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</si>
  <si>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</si>
  <si>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</si>
  <si>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</si>
  <si>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</si>
  <si>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</si>
  <si>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</si>
  <si>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</si>
  <si>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</si>
  <si>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</si>
  <si>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</si>
  <si>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</si>
  <si>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</si>
  <si>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</si>
  <si>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</si>
  <si>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</si>
  <si>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</si>
  <si>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</si>
  <si>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</si>
  <si>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</si>
  <si>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</si>
  <si>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</si>
  <si>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</si>
  <si>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</si>
  <si>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</si>
  <si>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</si>
  <si>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</si>
  <si>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</si>
  <si>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</si>
  <si>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</si>
  <si>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</si>
  <si>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</si>
  <si>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</si>
  <si>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</si>
  <si>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</si>
  <si>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</si>
  <si>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</si>
  <si>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</si>
  <si>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</si>
  <si>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</si>
  <si>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</si>
  <si>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</si>
  <si>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</si>
  <si>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</si>
  <si>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</si>
  <si>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</si>
  <si>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</si>
  <si>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</si>
  <si>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</si>
  <si>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</si>
  <si>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</si>
  <si>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</si>
  <si>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</si>
  <si>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</si>
  <si>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</si>
  <si>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</si>
  <si>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</si>
  <si>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</si>
  <si>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</si>
  <si>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</si>
  <si>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</si>
  <si>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</si>
  <si>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</si>
  <si>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</si>
  <si>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</si>
  <si>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</si>
  <si>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</si>
  <si>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</si>
  <si>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</si>
  <si>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</si>
  <si>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</si>
  <si>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</si>
  <si>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</si>
  <si>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</si>
  <si>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</si>
  <si>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</si>
  <si>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</si>
  <si>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</si>
  <si>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</si>
  <si>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</si>
  <si>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</si>
  <si>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</si>
  <si>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</si>
  <si>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</si>
  <si>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</si>
  <si>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</si>
  <si>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</si>
  <si>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</si>
  <si>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</si>
  <si>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</si>
  <si>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</si>
  <si>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</si>
  <si>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</si>
  <si>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</si>
  <si>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</si>
  <si>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</si>
  <si>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</si>
  <si>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</si>
  <si>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</si>
  <si>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</si>
  <si>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</si>
  <si>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</si>
  <si>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</si>
  <si>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</si>
  <si>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</si>
  <si>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</si>
  <si>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</si>
  <si>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</si>
  <si>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</si>
  <si>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</si>
  <si>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</si>
  <si>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</si>
  <si>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</si>
  <si>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</si>
  <si>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</si>
  <si>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</si>
  <si>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</si>
  <si>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</si>
  <si>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</si>
  <si>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</si>
  <si>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</si>
  <si>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</si>
  <si>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</si>
  <si>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</si>
  <si>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</si>
  <si>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</si>
  <si>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</si>
  <si>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</si>
  <si>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</si>
  <si>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</si>
  <si>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</si>
  <si>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</si>
  <si>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</si>
  <si>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</si>
  <si>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</si>
  <si>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</si>
  <si>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</si>
  <si>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</si>
  <si>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</si>
  <si>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</si>
  <si>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</si>
  <si>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</si>
  <si>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</si>
  <si>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</si>
  <si>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</si>
  <si>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</si>
  <si>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</si>
  <si>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</si>
  <si>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</si>
  <si>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</si>
  <si>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</si>
  <si>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</si>
  <si>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</si>
  <si>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</si>
  <si>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</si>
  <si>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</si>
  <si>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</si>
  <si>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</si>
  <si>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</si>
  <si>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</si>
  <si>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</si>
  <si>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</si>
  <si>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</si>
  <si>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</si>
  <si>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</si>
  <si>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</si>
  <si>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</si>
  <si>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</si>
  <si>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</si>
  <si>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</si>
  <si>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</si>
  <si>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</si>
  <si>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</si>
  <si>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</si>
  <si>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</si>
  <si>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</si>
  <si>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</si>
  <si>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</si>
  <si>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</si>
  <si>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</si>
  <si>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</si>
  <si>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</si>
  <si>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</si>
  <si>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</si>
  <si>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</si>
  <si>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</si>
  <si>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</si>
  <si>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</si>
  <si>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</si>
  <si>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</si>
  <si>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</si>
  <si>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</si>
  <si>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</si>
  <si>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</si>
  <si>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</si>
  <si>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</si>
  <si>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</si>
  <si>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</si>
  <si>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</si>
  <si>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</si>
  <si>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</si>
  <si>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</si>
  <si>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</si>
  <si>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</si>
  <si>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</si>
  <si>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</si>
  <si>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</si>
  <si>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</si>
  <si>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</si>
  <si>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</si>
  <si>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</si>
  <si>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</si>
  <si>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</si>
  <si>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</si>
  <si>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</si>
  <si>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</si>
  <si>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</si>
  <si>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</si>
  <si>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</si>
  <si>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</si>
  <si>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</si>
  <si>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</si>
  <si>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</si>
  <si>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</si>
  <si>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</si>
  <si>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</si>
  <si>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</si>
  <si>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</si>
  <si>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</si>
  <si>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</si>
  <si>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</si>
  <si>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</si>
  <si>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</si>
  <si>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</si>
  <si>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</si>
  <si>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</si>
  <si>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</si>
  <si>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</si>
  <si>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</si>
  <si>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</si>
  <si>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</si>
  <si>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</si>
  <si>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</si>
  <si>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</si>
  <si>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</si>
  <si>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</si>
  <si>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</si>
  <si>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</si>
  <si>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</si>
  <si>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</si>
  <si>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</si>
  <si>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</si>
  <si>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</si>
  <si>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</si>
  <si>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</si>
  <si>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</si>
  <si>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</si>
  <si>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</si>
  <si>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</si>
  <si>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</si>
  <si>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</si>
  <si>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</si>
  <si>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</si>
  <si>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</si>
  <si>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</si>
  <si>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</si>
  <si>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</si>
  <si>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</si>
  <si>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</si>
  <si>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</si>
  <si>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</si>
  <si>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</si>
  <si>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</si>
  <si>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</si>
  <si>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</si>
  <si>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</si>
  <si>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</si>
  <si>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</si>
  <si>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</si>
  <si>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</si>
  <si>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</si>
  <si>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</si>
  <si>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</si>
  <si>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</si>
  <si>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</si>
  <si>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</si>
  <si>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</si>
  <si>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</si>
  <si>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</si>
  <si>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</si>
  <si>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</si>
  <si>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</si>
  <si>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</si>
  <si>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</si>
  <si>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</si>
  <si>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</si>
  <si>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</si>
  <si>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</si>
  <si>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</si>
  <si>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</si>
  <si>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</si>
  <si>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</si>
  <si>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</si>
  <si>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</si>
  <si>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</si>
  <si>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</si>
  <si>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</si>
  <si>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</si>
  <si>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</si>
  <si>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</si>
  <si>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</si>
  <si>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</si>
  <si>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</si>
  <si>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</si>
  <si>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</si>
  <si>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</si>
  <si>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</si>
  <si>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</si>
  <si>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</si>
  <si>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</si>
  <si>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</si>
  <si>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</si>
  <si>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</si>
  <si>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</si>
  <si>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</si>
  <si>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</si>
  <si>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</si>
  <si>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</si>
  <si>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</si>
  <si>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</si>
  <si>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</si>
  <si>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</si>
  <si>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</si>
  <si>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</si>
  <si>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</si>
  <si>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</si>
  <si>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</si>
  <si>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</si>
  <si>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</si>
  <si>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</si>
  <si>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</si>
  <si>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</si>
  <si>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</si>
  <si>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</si>
  <si>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</si>
  <si>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</si>
  <si>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</si>
  <si>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</si>
  <si>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</si>
  <si>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</si>
  <si>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</si>
  <si>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</si>
  <si>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</si>
  <si>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</si>
  <si>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</si>
  <si>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</si>
  <si>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</si>
  <si>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</si>
  <si>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</si>
  <si>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</si>
  <si>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</si>
  <si>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</si>
  <si>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</si>
  <si>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</si>
  <si>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</si>
  <si>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</si>
  <si>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</si>
  <si>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</si>
  <si>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</si>
  <si>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</si>
  <si>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</si>
  <si>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</si>
  <si>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</si>
  <si>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</si>
  <si>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</si>
  <si>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</si>
  <si>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</si>
  <si>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</si>
  <si>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</si>
  <si>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</si>
  <si>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</si>
  <si>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</si>
  <si>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</si>
  <si>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</si>
  <si>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</si>
  <si>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</si>
  <si>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</si>
  <si>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</si>
  <si>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</si>
  <si>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</si>
  <si>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</si>
  <si>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</si>
  <si>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</si>
  <si>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</si>
  <si>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</si>
  <si>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</si>
  <si>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</si>
  <si>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</si>
  <si>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</si>
  <si>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</si>
  <si>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</si>
  <si>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</si>
  <si>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</si>
  <si>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</si>
  <si>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</si>
  <si>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</si>
  <si>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</si>
  <si>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</si>
  <si>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</si>
  <si>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</si>
  <si>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</si>
  <si>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</si>
  <si>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</si>
  <si>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</si>
  <si>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</si>
  <si>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</si>
  <si>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</si>
  <si>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</si>
  <si>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</si>
  <si>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</si>
  <si>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</si>
  <si>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</si>
  <si>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</si>
  <si>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</si>
  <si>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</si>
  <si>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</si>
  <si>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</si>
  <si>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</si>
  <si>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</si>
  <si>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</si>
  <si>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</si>
  <si>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</si>
  <si>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</si>
  <si>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</si>
  <si>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</si>
  <si>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</si>
  <si>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</si>
  <si>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</si>
  <si>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</si>
  <si>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</si>
  <si>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</si>
  <si>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</si>
  <si>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</si>
  <si>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</si>
  <si>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</si>
  <si>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</si>
  <si>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</si>
  <si>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</si>
  <si>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</si>
  <si>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</si>
  <si>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</si>
  <si>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</si>
  <si>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</si>
  <si>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</si>
  <si>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</si>
  <si>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</si>
  <si>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</si>
  <si>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</si>
  <si>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</si>
  <si>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</si>
  <si>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</si>
  <si>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</si>
  <si>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</si>
  <si>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</si>
  <si>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</si>
  <si>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</si>
  <si>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</si>
  <si>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</si>
  <si>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</si>
  <si>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</si>
  <si>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</si>
  <si>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</si>
  <si>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</si>
  <si>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</si>
  <si>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</si>
  <si>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</si>
  <si>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</si>
  <si>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</si>
  <si>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</si>
  <si>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</si>
  <si>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</si>
  <si>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</si>
  <si>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</si>
  <si>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</si>
  <si>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</si>
  <si>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</si>
  <si>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</si>
  <si>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</si>
  <si>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</si>
  <si>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</si>
  <si>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</si>
  <si>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</si>
  <si>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</si>
  <si>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</si>
  <si>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</si>
  <si>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</si>
  <si>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</si>
  <si>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</si>
  <si>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</si>
  <si>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</si>
  <si>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</si>
  <si>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</si>
  <si>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</si>
  <si>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</si>
  <si>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</si>
  <si>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</si>
  <si>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</si>
  <si>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</si>
  <si>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</si>
  <si>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</si>
  <si>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</si>
  <si>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</si>
  <si>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</si>
  <si>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</si>
  <si>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</si>
  <si>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</si>
  <si>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</si>
  <si>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</si>
  <si>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</si>
  <si>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</si>
  <si>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</si>
  <si>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</si>
  <si>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</si>
  <si>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</si>
  <si>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</si>
  <si>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</si>
  <si>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</si>
  <si>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</si>
  <si>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</si>
  <si>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</si>
  <si>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</si>
  <si>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</si>
  <si>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</si>
  <si>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</si>
  <si>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</si>
  <si>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</si>
  <si>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</si>
  <si>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</si>
  <si>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</si>
  <si>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</si>
  <si>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</si>
  <si>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</si>
  <si>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</si>
  <si>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</si>
  <si>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</si>
  <si>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</si>
  <si>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</si>
  <si>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</si>
  <si>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</si>
  <si>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</si>
  <si>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</si>
  <si>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</si>
  <si>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</si>
  <si>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</si>
  <si>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</si>
  <si>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</si>
  <si>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</si>
  <si>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</si>
  <si>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</si>
  <si>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</si>
  <si>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</si>
  <si>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</si>
  <si>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</si>
  <si>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</si>
  <si>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</si>
  <si>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</si>
  <si>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</si>
  <si>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</si>
  <si>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</si>
  <si>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</si>
  <si>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</si>
  <si>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</si>
  <si>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</si>
  <si>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</si>
  <si>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</si>
  <si>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</si>
  <si>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</si>
  <si>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</si>
  <si>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</si>
  <si>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</si>
  <si>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</si>
  <si>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</si>
  <si>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</si>
  <si>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</si>
  <si>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</si>
  <si>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</si>
  <si>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</si>
  <si>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</si>
  <si>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</si>
  <si>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</si>
  <si>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</si>
  <si>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</si>
  <si>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</si>
  <si>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</si>
  <si>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</si>
  <si>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</si>
  <si>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</si>
  <si>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</si>
  <si>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</si>
  <si>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</si>
  <si>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</si>
  <si>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</si>
  <si>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</si>
  <si>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</si>
  <si>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</si>
  <si>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</si>
  <si>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</si>
  <si>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</si>
  <si>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</si>
  <si>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</si>
  <si>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</si>
  <si>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</si>
  <si>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</si>
  <si>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</si>
  <si>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</si>
  <si>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</si>
  <si>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</si>
  <si>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</si>
  <si>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</si>
  <si>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</si>
  <si>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</si>
  <si>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</si>
  <si>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</si>
  <si>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</si>
  <si>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</si>
  <si>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</si>
  <si>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</si>
  <si>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</si>
  <si>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</si>
  <si>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</si>
  <si>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</si>
  <si>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</si>
  <si>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</si>
  <si>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</si>
  <si>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</si>
  <si>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</si>
  <si>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</si>
  <si>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</si>
  <si>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</si>
  <si>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</si>
  <si>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</si>
  <si>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</si>
  <si>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</si>
  <si>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</si>
  <si>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</si>
  <si>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</si>
  <si>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</si>
  <si>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</si>
  <si>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</si>
  <si>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</si>
  <si>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</si>
  <si>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</si>
  <si>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</si>
  <si>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</si>
  <si>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</si>
  <si>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</si>
  <si>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</si>
  <si>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</si>
  <si>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</si>
  <si>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</si>
  <si>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</si>
  <si>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</si>
  <si>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</si>
  <si>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</si>
  <si>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</si>
  <si>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</si>
  <si>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</si>
  <si>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</si>
  <si>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</si>
  <si>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</si>
  <si>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</si>
  <si>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</si>
  <si>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</si>
  <si>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</si>
  <si>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</si>
  <si>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</si>
  <si>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</si>
  <si>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</si>
  <si>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</si>
  <si>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</si>
  <si>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</si>
  <si>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</si>
  <si>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</si>
  <si>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</si>
  <si>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</si>
  <si>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</si>
  <si>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</si>
  <si>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</si>
  <si>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</si>
  <si>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</si>
  <si>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</si>
  <si>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</si>
  <si>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</si>
  <si>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</si>
  <si>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</si>
  <si>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</si>
  <si>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</si>
  <si>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</si>
  <si>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</si>
  <si>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</si>
  <si>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</si>
  <si>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</si>
  <si>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</si>
  <si>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</si>
  <si>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</si>
  <si>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</si>
  <si>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</si>
  <si>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</si>
  <si>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</si>
  <si>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</si>
  <si>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</si>
  <si>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</si>
  <si>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</si>
  <si>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</si>
  <si>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</si>
  <si>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</si>
  <si>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</si>
  <si>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</si>
  <si>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</si>
  <si>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</si>
  <si>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</si>
  <si>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</si>
  <si>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</si>
  <si>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</si>
  <si>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</si>
  <si>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</si>
  <si>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</si>
  <si>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</si>
  <si>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</si>
  <si>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</si>
  <si>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</si>
  <si>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</si>
  <si>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</si>
  <si>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</si>
  <si>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</si>
  <si>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</si>
  <si>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</si>
  <si>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</si>
  <si>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</si>
  <si>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</si>
  <si>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</si>
  <si>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</si>
  <si>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</si>
  <si>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</si>
  <si>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</si>
  <si>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</si>
  <si>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</si>
  <si>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</si>
  <si>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</si>
  <si>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</si>
  <si>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</si>
  <si>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</si>
  <si>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</si>
  <si>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</si>
  <si>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</si>
  <si>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</si>
  <si>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</si>
  <si>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</si>
  <si>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</si>
  <si>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</si>
  <si>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</si>
  <si>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</si>
  <si>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</si>
  <si>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</si>
  <si>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</si>
  <si>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</si>
  <si>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</si>
  <si>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</si>
  <si>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</si>
  <si>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</si>
  <si>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</si>
  <si>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</si>
  <si>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</si>
  <si>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</si>
  <si>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</si>
  <si>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</si>
  <si>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</si>
  <si>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</si>
  <si>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</si>
  <si>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</si>
  <si>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</si>
  <si>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</si>
  <si>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</si>
  <si>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</si>
  <si>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</si>
  <si>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</si>
  <si>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</si>
  <si>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</si>
  <si>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</si>
  <si>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</si>
  <si>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</si>
  <si>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</si>
  <si>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</si>
  <si>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</si>
  <si>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</si>
  <si>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</si>
  <si>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</si>
  <si>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</si>
  <si>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</si>
  <si>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</si>
  <si>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</si>
  <si>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</si>
  <si>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</si>
  <si>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</si>
  <si>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</si>
  <si>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</si>
  <si>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</si>
  <si>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</si>
  <si>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</si>
  <si>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</si>
  <si>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</si>
  <si>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</si>
  <si>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</si>
  <si>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</si>
  <si>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</si>
  <si>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</si>
  <si>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</si>
  <si>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</si>
  <si>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</si>
  <si>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</si>
  <si>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</si>
  <si>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</si>
  <si>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</si>
  <si>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</si>
  <si>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</si>
  <si>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</si>
  <si>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</si>
  <si>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</si>
  <si>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</si>
  <si>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</si>
  <si>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</si>
  <si>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</si>
  <si>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</si>
  <si>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</si>
  <si>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</si>
  <si>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</si>
  <si>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</si>
  <si>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</si>
  <si>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</si>
  <si>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</si>
  <si>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</si>
  <si>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</si>
  <si>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</si>
  <si>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</si>
  <si>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</si>
  <si>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</si>
  <si>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</si>
  <si>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</si>
  <si>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</si>
  <si>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</si>
  <si>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</si>
  <si>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</si>
  <si>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</si>
  <si>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</si>
  <si>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</si>
  <si>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</si>
  <si>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</si>
  <si>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</si>
  <si>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</si>
  <si>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</si>
  <si>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</si>
  <si>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</si>
  <si>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</si>
  <si>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</si>
  <si>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</si>
  <si>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</si>
  <si>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</si>
  <si>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</si>
  <si>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</si>
  <si>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</si>
  <si>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</si>
  <si>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</si>
  <si>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</si>
  <si>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</si>
  <si>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</si>
  <si>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</si>
  <si>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</si>
  <si>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</si>
  <si>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</si>
  <si>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</si>
  <si>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</si>
  <si>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</si>
  <si>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</si>
  <si>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</si>
  <si>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</si>
  <si>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</si>
  <si>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</si>
  <si>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</si>
  <si>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</si>
  <si>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</si>
  <si>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</si>
  <si>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</si>
  <si>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</si>
  <si>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</si>
  <si>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</si>
  <si>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</si>
  <si>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</si>
  <si>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</si>
  <si>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</si>
  <si>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</si>
  <si>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</si>
  <si>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</si>
  <si>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</si>
  <si>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</si>
  <si>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</si>
  <si>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</si>
  <si>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</si>
  <si>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</si>
  <si>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</si>
  <si>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</si>
  <si>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</si>
  <si>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</si>
  <si>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</si>
  <si>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</si>
  <si>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</si>
  <si>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</si>
  <si>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</si>
  <si>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</si>
  <si>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</si>
  <si>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</si>
  <si>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</si>
  <si>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</si>
  <si>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</si>
  <si>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</si>
  <si>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</si>
  <si>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</si>
  <si>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</si>
  <si>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</si>
  <si>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</si>
  <si>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</si>
  <si>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</si>
  <si>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</si>
  <si>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</si>
  <si>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</si>
  <si>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</si>
  <si>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</si>
  <si>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</si>
  <si>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</si>
  <si>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</si>
  <si>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</si>
  <si>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</si>
  <si>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</si>
  <si>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</si>
  <si>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</si>
  <si>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</si>
  <si>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</si>
  <si>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</si>
  <si>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</si>
  <si>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</si>
  <si>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</si>
  <si>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</si>
  <si>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</si>
  <si>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</si>
  <si>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</si>
  <si>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</si>
  <si>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</si>
  <si>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</si>
  <si>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</si>
  <si>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</si>
  <si>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</si>
  <si>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</si>
  <si>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</si>
  <si>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</si>
  <si>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</si>
  <si>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</si>
  <si>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</si>
  <si>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</si>
  <si>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</si>
  <si>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</si>
  <si>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</si>
  <si>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</si>
  <si>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</si>
  <si>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</si>
  <si>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</si>
  <si>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</si>
  <si>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</si>
  <si>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</si>
  <si>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</si>
  <si>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</si>
  <si>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</si>
  <si>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</si>
  <si>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</si>
  <si>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</si>
  <si>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</si>
  <si>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</si>
  <si>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</si>
  <si>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</si>
  <si>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</si>
  <si>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</si>
  <si>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</si>
  <si>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</si>
  <si>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</si>
  <si>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</si>
  <si>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</si>
  <si>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</si>
  <si>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</si>
  <si>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</si>
  <si>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</si>
  <si>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</si>
  <si>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</si>
  <si>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</si>
  <si>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</si>
  <si>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</si>
  <si>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</si>
  <si>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</si>
  <si>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</si>
  <si>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</si>
  <si>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</si>
  <si>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</si>
  <si>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</si>
  <si>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</si>
  <si>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</si>
  <si>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</si>
  <si>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</si>
  <si>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</si>
  <si>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</si>
  <si>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</si>
  <si>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</si>
  <si>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</si>
  <si>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</si>
  <si>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</si>
  <si>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</si>
  <si>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</si>
  <si>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</si>
  <si>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</si>
  <si>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</si>
  <si>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</si>
  <si>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</si>
  <si>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</si>
  <si>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</si>
  <si>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</si>
  <si>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</si>
  <si>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</si>
  <si>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</si>
  <si>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</si>
  <si>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</si>
  <si>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</si>
  <si>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</si>
  <si>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</si>
  <si>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</si>
  <si>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</si>
  <si>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</si>
  <si>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</si>
  <si>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</si>
  <si>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</si>
  <si>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</si>
  <si>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</si>
  <si>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</si>
  <si>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</si>
  <si>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</si>
  <si>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</si>
  <si>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</si>
  <si>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</si>
  <si>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</si>
  <si>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</si>
  <si>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</si>
  <si>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</si>
  <si>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</si>
  <si>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</si>
  <si>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</si>
  <si>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</si>
  <si>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</si>
  <si>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</si>
  <si>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</si>
  <si>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</si>
  <si>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</si>
  <si>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</si>
  <si>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</si>
  <si>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</si>
  <si>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</si>
  <si>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</si>
  <si>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</si>
  <si>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</si>
  <si>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</si>
  <si>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</si>
  <si>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</si>
  <si>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</si>
  <si>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</si>
  <si>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</si>
  <si>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</si>
  <si>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</si>
  <si>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</si>
  <si>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</si>
  <si>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</si>
  <si>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</si>
  <si>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</si>
  <si>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</si>
  <si>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</si>
  <si>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</si>
  <si>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</si>
  <si>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</si>
  <si>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</si>
  <si>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</si>
  <si>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</si>
  <si>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</si>
  <si>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</si>
  <si>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</si>
  <si>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</si>
  <si>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</si>
  <si>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</si>
  <si>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</si>
  <si>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</si>
  <si>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</si>
  <si>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</si>
  <si>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</si>
  <si>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</si>
  <si>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</si>
  <si>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</si>
  <si>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</si>
  <si>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</si>
  <si>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</si>
  <si>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</si>
  <si>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</si>
  <si>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</si>
  <si>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</si>
  <si>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</si>
  <si>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</si>
  <si>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</si>
  <si>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</si>
  <si>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</si>
  <si>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</si>
  <si>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</si>
  <si>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</si>
  <si>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</si>
  <si>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</si>
  <si>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</si>
  <si>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</si>
  <si>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</si>
  <si>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</si>
  <si>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</si>
  <si>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</si>
  <si>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</si>
  <si>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</si>
  <si>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</si>
  <si>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</si>
  <si>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</si>
  <si>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</si>
  <si>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</si>
  <si>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</si>
  <si>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</si>
  <si>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</si>
  <si>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</si>
  <si>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</si>
  <si>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</si>
  <si>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</si>
  <si>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</si>
  <si>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</si>
  <si>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</si>
  <si>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</si>
  <si>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</si>
  <si>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</si>
  <si>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</si>
  <si>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</si>
  <si>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</si>
  <si>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</si>
  <si>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</si>
  <si>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</si>
  <si>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</si>
  <si>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</si>
  <si>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</si>
  <si>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</si>
  <si>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</si>
  <si>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</si>
  <si>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</si>
  <si>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</si>
  <si>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</si>
  <si>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</si>
  <si>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</si>
  <si>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</si>
  <si>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</si>
  <si>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</si>
  <si>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</si>
  <si>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</si>
  <si>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</si>
  <si>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</si>
  <si>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</si>
  <si>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</si>
  <si>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</si>
  <si>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</si>
  <si>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</si>
  <si>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</si>
  <si>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</si>
  <si>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</si>
  <si>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</si>
  <si>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</si>
  <si>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</si>
  <si>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</si>
  <si>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</si>
  <si>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</si>
  <si>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</si>
  <si>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</si>
  <si>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</si>
  <si>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</si>
  <si>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</si>
  <si>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</si>
  <si>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</si>
  <si>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</si>
  <si>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</si>
  <si>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</si>
  <si>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</si>
  <si>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</si>
  <si>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</si>
  <si>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</si>
  <si>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</si>
  <si>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</si>
  <si>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</si>
  <si>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</si>
  <si>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</si>
  <si>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</si>
  <si>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</si>
  <si>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</si>
  <si>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</si>
  <si>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</si>
  <si>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</si>
  <si>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</si>
  <si>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</si>
  <si>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</si>
  <si>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</si>
  <si>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</si>
  <si>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</si>
  <si>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</si>
  <si>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</si>
  <si>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</si>
  <si>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</si>
  <si>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</si>
  <si>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</si>
  <si>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</si>
  <si>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</si>
  <si>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</si>
  <si>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</si>
  <si>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</si>
  <si>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</si>
  <si>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</si>
  <si>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</si>
  <si>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</si>
  <si>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</si>
  <si>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</si>
  <si>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</si>
  <si>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</si>
  <si>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</si>
  <si>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</si>
  <si>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</si>
  <si>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</si>
  <si>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</si>
  <si>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</si>
  <si>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</si>
  <si>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</si>
  <si>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</si>
  <si>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</si>
  <si>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</si>
  <si>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</si>
  <si>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</si>
  <si>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</si>
  <si>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</si>
  <si>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</si>
  <si>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</si>
  <si>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</si>
  <si>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</si>
  <si>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</si>
  <si>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</si>
  <si>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</si>
  <si>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</si>
  <si>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</si>
  <si>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</si>
  <si>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</si>
  <si>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</si>
  <si>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</si>
  <si>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</si>
  <si>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</si>
  <si>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</si>
  <si>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</si>
  <si>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</si>
  <si>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</si>
  <si>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</si>
  <si>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</si>
  <si>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</si>
  <si>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</si>
  <si>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</si>
  <si>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</si>
  <si>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</si>
  <si>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</si>
  <si>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</si>
  <si>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</si>
  <si>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</si>
  <si>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</si>
  <si>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</si>
  <si>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</si>
  <si>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</si>
  <si>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</si>
  <si>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</si>
  <si>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</si>
  <si>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</si>
  <si>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</si>
  <si>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</si>
  <si>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</si>
  <si>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</si>
  <si>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</si>
  <si>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</si>
  <si>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</si>
  <si>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</si>
  <si>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</si>
  <si>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</si>
  <si>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</si>
  <si>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</si>
  <si>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</si>
  <si>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</si>
  <si>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</si>
  <si>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</si>
  <si>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</si>
  <si>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</si>
  <si>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</si>
  <si>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</si>
  <si>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</si>
  <si>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</si>
  <si>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</si>
  <si>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</si>
  <si>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</si>
  <si>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</si>
  <si>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</si>
  <si>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</si>
  <si>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</si>
  <si>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</si>
  <si>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</si>
  <si>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</si>
  <si>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</si>
  <si>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</si>
  <si>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</si>
  <si>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</si>
  <si>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</si>
  <si>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</si>
  <si>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</si>
  <si>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</si>
  <si>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</si>
  <si>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</si>
  <si>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</si>
  <si>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</si>
  <si>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</si>
  <si>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</si>
  <si>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</si>
  <si>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</si>
  <si>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</si>
  <si>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</si>
  <si>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</si>
  <si>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</si>
  <si>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</si>
  <si>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</si>
  <si>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</si>
  <si>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</si>
  <si>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</si>
  <si>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</si>
  <si>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</si>
  <si>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</si>
  <si>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</si>
  <si>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</si>
  <si>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</si>
  <si>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</si>
  <si>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</si>
  <si>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</si>
  <si>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</si>
  <si>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</si>
  <si>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</si>
  <si>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</si>
  <si>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</si>
  <si>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</si>
  <si>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</si>
  <si>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</si>
  <si>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</si>
  <si>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</si>
  <si>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</si>
  <si>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</si>
  <si>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</si>
  <si>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</si>
  <si>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</si>
  <si>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</si>
  <si>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</si>
  <si>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</si>
  <si>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</si>
  <si>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</si>
  <si>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</si>
  <si>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</si>
  <si>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</si>
  <si>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</si>
  <si>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</si>
  <si>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</si>
  <si>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</si>
  <si>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</si>
  <si>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</si>
  <si>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</si>
  <si>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</si>
  <si>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</si>
  <si>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</si>
  <si>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</si>
  <si>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</si>
  <si>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</si>
  <si>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</si>
  <si>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</si>
  <si>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</si>
  <si>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</si>
  <si>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</si>
  <si>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</si>
  <si>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</si>
  <si>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</si>
  <si>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</si>
  <si>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</si>
  <si>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</si>
  <si>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</si>
  <si>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</si>
  <si>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</si>
  <si>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</si>
  <si>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</si>
  <si>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</si>
  <si>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</si>
  <si>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</si>
  <si>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</si>
  <si>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</si>
  <si>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</si>
  <si>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</si>
  <si>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</si>
  <si>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</si>
  <si>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</si>
  <si>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</si>
  <si>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</si>
  <si>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</si>
  <si>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</si>
  <si>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</si>
  <si>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</si>
  <si>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</si>
  <si>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</si>
  <si>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</si>
  <si>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</si>
  <si>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</si>
  <si>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</si>
  <si>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</si>
  <si>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</si>
  <si>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</si>
  <si>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</si>
  <si>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</si>
  <si>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</si>
  <si>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</si>
  <si>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</si>
  <si>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</si>
  <si>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</si>
  <si>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</si>
  <si>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</si>
  <si>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</si>
  <si>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</si>
  <si>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</si>
  <si>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</si>
  <si>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</si>
  <si>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</si>
  <si>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</si>
  <si>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</si>
  <si>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</si>
  <si>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</si>
  <si>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</si>
  <si>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</si>
  <si>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</si>
  <si>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</si>
  <si>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</si>
  <si>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</si>
  <si>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</si>
  <si>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</si>
  <si>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</si>
  <si>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</si>
  <si>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</si>
  <si>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</si>
  <si>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</si>
  <si>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</si>
  <si>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</si>
  <si>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</si>
  <si>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</si>
  <si>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</si>
  <si>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</si>
  <si>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</si>
  <si>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</si>
  <si>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</si>
  <si>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</si>
  <si>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</si>
  <si>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</si>
  <si>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</si>
  <si>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</si>
  <si>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</si>
  <si>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</si>
  <si>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</si>
  <si>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</si>
  <si>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</si>
  <si>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</si>
  <si>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</si>
  <si>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</si>
  <si>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</si>
  <si>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</si>
  <si>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</si>
  <si>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</si>
  <si>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</si>
  <si>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</si>
  <si>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</si>
  <si>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</si>
  <si>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</si>
  <si>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</si>
  <si>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</si>
  <si>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</si>
  <si>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</si>
  <si>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</si>
  <si>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</si>
  <si>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</si>
  <si>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</si>
  <si>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</si>
  <si>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</si>
  <si>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</si>
  <si>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</si>
  <si>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</si>
  <si>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</si>
  <si>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</si>
  <si>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</si>
  <si>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</si>
  <si>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</si>
  <si>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</si>
  <si>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</si>
  <si>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</si>
  <si>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</si>
  <si>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</si>
  <si>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</si>
  <si>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</si>
  <si>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</si>
  <si>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</si>
  <si>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</si>
  <si>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</si>
  <si>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</si>
  <si>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</si>
  <si>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</si>
  <si>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</si>
  <si>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</si>
  <si>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</si>
  <si>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</si>
  <si>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</si>
  <si>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</si>
  <si>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</si>
  <si>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</si>
  <si>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</si>
  <si>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</si>
  <si>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</si>
  <si>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</si>
  <si>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</si>
  <si>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</si>
  <si>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</si>
  <si>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</si>
  <si>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</si>
  <si>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</si>
  <si>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</si>
  <si>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</si>
  <si>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</si>
  <si>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</si>
  <si>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</si>
  <si>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</si>
  <si>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</si>
  <si>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</si>
  <si>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</si>
  <si>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</si>
  <si>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</si>
  <si>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</si>
  <si>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</si>
  <si>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</si>
  <si>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</si>
  <si>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</si>
  <si>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</si>
  <si>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</si>
  <si>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</si>
  <si>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</si>
  <si>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</si>
  <si>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</si>
  <si>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</si>
  <si>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</si>
  <si>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</si>
  <si>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</si>
  <si>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</si>
  <si>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</si>
  <si>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</si>
  <si>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</si>
  <si>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</si>
  <si>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</si>
  <si>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</si>
  <si>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</si>
  <si>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</si>
  <si>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</si>
  <si>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</si>
  <si>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</si>
  <si>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</si>
  <si>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</si>
  <si>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</si>
  <si>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</si>
  <si>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</si>
  <si>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</si>
  <si>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</si>
  <si>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</si>
  <si>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</si>
  <si>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</si>
  <si>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</si>
  <si>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</si>
  <si>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</si>
  <si>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</si>
  <si>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</si>
  <si>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</si>
  <si>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</si>
  <si>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</si>
  <si>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</si>
  <si>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</si>
  <si>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</si>
  <si>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</si>
  <si>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</si>
  <si>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</si>
  <si>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</si>
  <si>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</si>
  <si>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</si>
  <si>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</si>
  <si>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</si>
  <si>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</si>
  <si>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</si>
  <si>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</si>
  <si>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</si>
  <si>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</si>
  <si>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</si>
  <si>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</si>
  <si>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</si>
  <si>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</si>
  <si>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</si>
  <si>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</si>
  <si>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</si>
  <si>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</si>
  <si>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</si>
  <si>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</si>
  <si>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</si>
  <si>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</si>
  <si>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</si>
  <si>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</si>
  <si>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</si>
  <si>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</si>
  <si>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</si>
  <si>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</si>
  <si>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</si>
  <si>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</si>
  <si>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</si>
  <si>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</si>
  <si>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</si>
  <si>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</si>
  <si>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</si>
  <si>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</si>
  <si>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</si>
  <si>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</si>
  <si>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</si>
  <si>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</si>
  <si>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</si>
  <si>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</si>
  <si>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</si>
  <si>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</si>
  <si>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</si>
  <si>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</si>
  <si>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</si>
  <si>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</si>
  <si>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</si>
  <si>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</si>
  <si>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</si>
  <si>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</si>
  <si>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</si>
  <si>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</si>
  <si>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</si>
  <si>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</si>
  <si>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</si>
  <si>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</si>
  <si>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</si>
  <si>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</si>
  <si>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</si>
  <si>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</si>
  <si>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</si>
  <si>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</si>
  <si>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</si>
  <si>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</si>
  <si>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</si>
  <si>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</si>
  <si>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</si>
  <si>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</si>
  <si>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</si>
  <si>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</si>
  <si>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</si>
  <si>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</si>
  <si>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</si>
  <si>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</si>
  <si>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</si>
  <si>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</si>
  <si>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</si>
  <si>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</si>
  <si>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</si>
  <si>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</si>
  <si>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</si>
  <si>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</si>
  <si>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</si>
  <si>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</si>
  <si>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</si>
  <si>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</si>
  <si>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</si>
  <si>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</si>
  <si>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</si>
  <si>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</si>
  <si>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</si>
  <si>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</si>
  <si>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</si>
  <si>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</si>
  <si>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</si>
  <si>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</si>
  <si>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</si>
  <si>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</si>
  <si>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</si>
  <si>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</si>
  <si>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</si>
  <si>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</si>
  <si>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</si>
  <si>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</si>
  <si>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</si>
  <si>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</si>
  <si>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</si>
  <si>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</si>
  <si>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</si>
  <si>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</si>
  <si>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</si>
  <si>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</si>
  <si>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</si>
  <si>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</si>
  <si>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</si>
  <si>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</si>
  <si>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</si>
  <si>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</si>
  <si>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</si>
  <si>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</si>
  <si>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</si>
  <si>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</si>
  <si>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</si>
  <si>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</si>
  <si>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</si>
  <si>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</si>
  <si>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</si>
  <si>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</si>
  <si>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</si>
  <si>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</si>
  <si>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</si>
  <si>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</si>
  <si>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</si>
  <si>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</si>
  <si>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</si>
  <si>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</si>
  <si>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</si>
  <si>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</si>
  <si>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</si>
  <si>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</si>
  <si>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</si>
  <si>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</si>
  <si>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</si>
  <si>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</si>
  <si>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</si>
  <si>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</si>
  <si>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</si>
  <si>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</si>
  <si>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</si>
  <si>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</si>
  <si>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</si>
  <si>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</si>
  <si>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</si>
  <si>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</si>
  <si>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</si>
  <si>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</si>
  <si>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</si>
  <si>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</si>
  <si>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</si>
  <si>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</si>
  <si>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</si>
  <si>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</si>
  <si>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</si>
  <si>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</si>
  <si>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</si>
  <si>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</si>
  <si>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</si>
  <si>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</si>
  <si>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</si>
  <si>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</si>
  <si>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</si>
  <si>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</si>
  <si>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</si>
  <si>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</si>
  <si>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</si>
  <si>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</si>
  <si>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</si>
  <si>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</si>
  <si>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</si>
  <si>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</si>
  <si>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</si>
  <si>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</si>
  <si>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</si>
  <si>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</si>
  <si>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</si>
  <si>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</si>
  <si>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</si>
  <si>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</si>
  <si>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</si>
  <si>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</si>
  <si>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</si>
  <si>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</si>
  <si>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</si>
  <si>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</si>
  <si>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</si>
  <si>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</si>
  <si>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</si>
  <si>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</si>
  <si>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</si>
  <si>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</si>
  <si>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</si>
  <si>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</si>
  <si>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</si>
  <si>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</si>
  <si>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</si>
  <si>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</si>
  <si>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</si>
  <si>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</si>
  <si>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</si>
  <si>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</si>
  <si>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</si>
  <si>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</si>
  <si>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</si>
  <si>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</si>
  <si>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</si>
  <si>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</si>
  <si>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</si>
  <si>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</si>
  <si>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</si>
  <si>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</si>
  <si>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</si>
  <si>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</si>
  <si>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</si>
  <si>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</si>
  <si>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</si>
  <si>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</si>
  <si>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</si>
  <si>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</si>
  <si>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</si>
  <si>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</si>
  <si>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</si>
  <si>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</si>
  <si>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</si>
  <si>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</si>
  <si>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</si>
  <si>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</si>
  <si>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</si>
  <si>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</si>
  <si>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</si>
  <si>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</si>
  <si>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</si>
  <si>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</si>
  <si>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</si>
  <si>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</si>
  <si>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</si>
  <si>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</si>
  <si>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</si>
  <si>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</si>
  <si>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</si>
  <si>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</si>
  <si>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</si>
  <si>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</si>
  <si>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</si>
  <si>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</si>
  <si>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</si>
  <si>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</si>
  <si>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</si>
  <si>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</si>
  <si>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</si>
  <si>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</si>
  <si>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</si>
  <si>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</si>
  <si>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</si>
  <si>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</si>
  <si>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</si>
  <si>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</si>
  <si>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</si>
  <si>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</si>
  <si>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</si>
  <si>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</si>
  <si>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</si>
  <si>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</si>
  <si>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</si>
  <si>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</si>
  <si>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</si>
  <si>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</si>
  <si>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</si>
  <si>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</si>
  <si>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</si>
  <si>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</si>
  <si>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</si>
  <si>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</si>
  <si>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</si>
  <si>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</si>
  <si>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</si>
  <si>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</si>
  <si>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</si>
  <si>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</si>
  <si>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</si>
  <si>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</si>
  <si>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</si>
  <si>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</si>
  <si>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</si>
  <si>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</si>
  <si>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</si>
  <si>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</si>
  <si>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</si>
  <si>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</si>
  <si>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</si>
  <si>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</si>
  <si>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</si>
  <si>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</si>
  <si>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</si>
  <si>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</si>
  <si>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</si>
  <si>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</si>
  <si>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</si>
  <si>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</si>
  <si>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</si>
  <si>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</si>
  <si>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</si>
  <si>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</si>
  <si>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</si>
  <si>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</si>
  <si>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</si>
  <si>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</si>
  <si>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</si>
  <si>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</si>
  <si>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</si>
  <si>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</si>
  <si>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</si>
  <si>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</si>
  <si>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</si>
  <si>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</si>
  <si>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</si>
  <si>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</si>
  <si>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</si>
  <si>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</si>
  <si>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</si>
  <si>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</si>
  <si>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</si>
  <si>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</si>
  <si>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</si>
  <si>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</si>
  <si>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</si>
  <si>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</si>
  <si>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</si>
  <si>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</si>
  <si>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</si>
  <si>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</si>
  <si>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</si>
  <si>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</si>
  <si>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</si>
  <si>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</si>
  <si>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</si>
  <si>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</si>
  <si>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</si>
  <si>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</si>
  <si>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</si>
  <si>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</si>
  <si>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</si>
  <si>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</si>
  <si>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</si>
  <si>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</si>
  <si>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</si>
  <si>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</si>
  <si>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</si>
  <si>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</si>
  <si>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</si>
  <si>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</si>
  <si>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</si>
  <si>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</si>
  <si>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</si>
  <si>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</si>
  <si>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</si>
  <si>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</si>
  <si>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</si>
  <si>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</si>
  <si>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</si>
  <si>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</si>
  <si>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</si>
  <si>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</si>
  <si>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</si>
  <si>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</si>
  <si>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</si>
  <si>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</si>
  <si>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</si>
  <si>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</si>
  <si>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</si>
  <si>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</si>
  <si>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</si>
  <si>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</si>
  <si>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</si>
  <si>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</si>
  <si>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</si>
  <si>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</si>
  <si>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</si>
  <si>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</si>
  <si>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</si>
  <si>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</si>
  <si>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</si>
  <si>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</si>
  <si>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</si>
  <si>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</si>
  <si>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</si>
  <si>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</si>
  <si>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</si>
  <si>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</si>
  <si>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</si>
  <si>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</si>
  <si>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</si>
  <si>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</si>
  <si>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</si>
  <si>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</si>
  <si>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</si>
  <si>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</si>
  <si>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</si>
  <si>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</si>
  <si>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</si>
  <si>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</si>
  <si>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</si>
  <si>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</si>
  <si>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</si>
  <si>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</si>
  <si>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</si>
  <si>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</si>
  <si>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</si>
  <si>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</si>
  <si>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</si>
  <si>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</si>
  <si>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</si>
  <si>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</si>
  <si>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</si>
  <si>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</si>
  <si>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</si>
  <si>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</si>
  <si>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</si>
  <si>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</si>
  <si>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</si>
  <si>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</si>
  <si>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</si>
  <si>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</si>
  <si>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</si>
  <si>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</si>
  <si>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</si>
  <si>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</si>
  <si>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</si>
  <si>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</si>
  <si>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</si>
  <si>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</si>
  <si>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</si>
  <si>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</si>
  <si>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</si>
  <si>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</si>
  <si>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</si>
  <si>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</si>
  <si>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</si>
  <si>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</si>
  <si>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</si>
  <si>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</si>
  <si>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</si>
  <si>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</si>
  <si>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</si>
  <si>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</si>
  <si>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</si>
  <si>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</si>
  <si>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</si>
  <si>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</si>
  <si>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</si>
  <si>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</si>
  <si>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</si>
  <si>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</si>
  <si>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</si>
  <si>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</si>
  <si>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</si>
  <si>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</si>
  <si>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</si>
  <si>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</si>
  <si>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</si>
  <si>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</si>
  <si>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</si>
  <si>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</si>
  <si>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</si>
  <si>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</si>
  <si>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</si>
  <si>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</si>
  <si>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</si>
  <si>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</si>
  <si>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</si>
  <si>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</si>
  <si>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</si>
  <si>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</si>
  <si>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</si>
  <si>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</si>
  <si>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</si>
  <si>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</si>
  <si>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</si>
  <si>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</si>
  <si>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</si>
  <si>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</si>
  <si>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</si>
  <si>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</si>
  <si>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</si>
  <si>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</si>
  <si>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</si>
  <si>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</si>
  <si>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</si>
  <si>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</si>
  <si>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</si>
  <si>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</si>
  <si>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</si>
  <si>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</si>
  <si>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</si>
  <si>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</si>
  <si>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</si>
  <si>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</si>
  <si>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</si>
  <si>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</si>
  <si>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</si>
  <si>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</si>
  <si>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</si>
  <si>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</si>
  <si>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</si>
  <si>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</si>
  <si>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</si>
  <si>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</si>
  <si>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</si>
  <si>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</si>
  <si>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</si>
  <si>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</si>
  <si>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</si>
  <si>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</si>
  <si>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</si>
  <si>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</si>
  <si>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</si>
  <si>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</si>
  <si>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</si>
  <si>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</si>
  <si>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</si>
  <si>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</si>
  <si>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</si>
  <si>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</si>
  <si>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</si>
  <si>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</si>
  <si>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</si>
  <si>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</si>
  <si>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</si>
  <si>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</si>
  <si>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</si>
  <si>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</si>
  <si>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</si>
  <si>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</si>
  <si>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</si>
  <si>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</si>
  <si>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</si>
  <si>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</si>
  <si>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</si>
  <si>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</si>
  <si>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</si>
  <si>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</si>
  <si>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</si>
  <si>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</si>
  <si>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</si>
  <si>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</si>
  <si>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</si>
  <si>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</si>
  <si>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</si>
  <si>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</si>
  <si>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</si>
  <si>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</si>
  <si>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</si>
  <si>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</si>
  <si>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</si>
  <si>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</si>
  <si>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</si>
  <si>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</si>
  <si>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</si>
  <si>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</si>
  <si>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</si>
  <si>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</si>
  <si>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</si>
  <si>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</si>
  <si>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</si>
  <si>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</si>
  <si>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</si>
  <si>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</si>
  <si>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</si>
  <si>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</si>
  <si>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</si>
  <si>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</si>
  <si>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</si>
  <si>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</si>
  <si>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</si>
  <si>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</si>
  <si>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</si>
  <si>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</si>
  <si>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</si>
  <si>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</si>
  <si>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</si>
  <si>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</si>
  <si>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</si>
  <si>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</si>
  <si>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</si>
  <si>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</si>
  <si>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</si>
  <si>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</si>
  <si>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</si>
  <si>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</si>
  <si>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</si>
  <si>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</si>
  <si>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</si>
  <si>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</si>
  <si>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</si>
  <si>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</si>
  <si>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</si>
  <si>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</si>
  <si>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</si>
  <si>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</si>
  <si>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</si>
  <si>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</si>
  <si>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</si>
  <si>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</si>
  <si>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</si>
  <si>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</si>
  <si>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</si>
  <si>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</si>
  <si>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</si>
  <si>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</si>
  <si>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</si>
  <si>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</si>
  <si>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</si>
  <si>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</si>
  <si>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</si>
  <si>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</si>
  <si>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</si>
  <si>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</si>
  <si>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</si>
  <si>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</si>
  <si>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</si>
  <si>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</si>
  <si>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</si>
  <si>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</si>
  <si>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</si>
  <si>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</si>
  <si>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</si>
  <si>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</si>
  <si>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</si>
  <si>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</si>
  <si>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</si>
  <si>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</si>
  <si>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</si>
  <si>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</si>
  <si>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</si>
  <si>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</si>
  <si>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</si>
  <si>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</si>
  <si>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</si>
  <si>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</si>
  <si>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</si>
  <si>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</si>
  <si>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</si>
  <si>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</si>
  <si>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</si>
  <si>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</si>
  <si>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</si>
  <si>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</si>
  <si>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</si>
  <si>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</si>
  <si>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</si>
  <si>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</si>
  <si>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</si>
  <si>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</si>
  <si>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</si>
  <si>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</si>
  <si>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</si>
  <si>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</si>
  <si>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</si>
  <si>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</si>
  <si>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</si>
  <si>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</si>
  <si>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</si>
  <si>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</si>
  <si>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</si>
  <si>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</si>
  <si>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</si>
  <si>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</si>
  <si>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</si>
  <si>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</si>
  <si>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</si>
  <si>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</si>
  <si>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</si>
  <si>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</si>
  <si>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</si>
  <si>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</si>
  <si>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</si>
  <si>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</si>
  <si>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</si>
  <si>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</si>
  <si>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</si>
  <si>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</si>
  <si>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</si>
  <si>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</si>
  <si>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</si>
  <si>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</si>
  <si>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</si>
  <si>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</si>
  <si>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</si>
  <si>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</si>
  <si>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</si>
  <si>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</si>
  <si>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</si>
  <si>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</si>
  <si>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</si>
  <si>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</si>
  <si>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</si>
  <si>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</si>
  <si>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</si>
  <si>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</si>
  <si>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</si>
  <si>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</si>
  <si>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</si>
  <si>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</si>
  <si>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</si>
  <si>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</si>
  <si>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</si>
  <si>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</si>
  <si>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</si>
  <si>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</si>
  <si>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</si>
  <si>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</si>
  <si>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</si>
  <si>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</si>
  <si>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</si>
  <si>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</si>
  <si>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</si>
  <si>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</si>
  <si>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</si>
  <si>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</si>
  <si>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</si>
  <si>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</si>
  <si>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</si>
  <si>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</si>
  <si>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</si>
  <si>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</si>
  <si>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</si>
  <si>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</si>
  <si>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</si>
  <si>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</si>
  <si>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</si>
  <si>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</si>
  <si>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</si>
  <si>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</si>
  <si>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</si>
  <si>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</si>
  <si>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</si>
  <si>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</si>
  <si>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</si>
  <si>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</si>
  <si>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</si>
  <si>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</si>
  <si>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</si>
  <si>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</si>
  <si>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</si>
  <si>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</si>
  <si>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</si>
  <si>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</si>
  <si>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</si>
  <si>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</si>
  <si>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</si>
  <si>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</si>
  <si>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</si>
  <si>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</si>
  <si>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</si>
  <si>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</si>
  <si>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</si>
  <si>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</si>
  <si>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</si>
  <si>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</si>
  <si>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</si>
  <si>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</si>
  <si>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</si>
  <si>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</si>
  <si>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</si>
  <si>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</si>
  <si>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</si>
  <si>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</si>
  <si>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</si>
  <si>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</si>
  <si>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</si>
  <si>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</si>
  <si>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</si>
  <si>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</si>
  <si>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</si>
  <si>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</si>
  <si>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</si>
  <si>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</si>
  <si>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</si>
  <si>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</si>
  <si>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</si>
  <si>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</si>
  <si>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</si>
  <si>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</si>
  <si>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</si>
  <si>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</si>
  <si>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</si>
  <si>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</si>
  <si>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</si>
  <si>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</si>
  <si>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</si>
  <si>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</si>
  <si>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</si>
  <si>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</si>
  <si>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</si>
  <si>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</si>
  <si>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</si>
  <si>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</si>
  <si>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</si>
  <si>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</si>
  <si>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</si>
  <si>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</si>
  <si>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</si>
  <si>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</si>
  <si>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</si>
  <si>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</si>
  <si>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</si>
  <si>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</si>
  <si>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</si>
  <si>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</si>
  <si>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</si>
  <si>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</si>
  <si>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</si>
  <si>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</si>
  <si>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</si>
  <si>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</si>
  <si>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</si>
  <si>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</si>
  <si>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</si>
  <si>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</si>
  <si>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</si>
  <si>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</si>
  <si>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</si>
  <si>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</si>
  <si>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</si>
  <si>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</si>
  <si>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</si>
  <si>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</si>
  <si>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</si>
  <si>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</si>
  <si>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</si>
  <si>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</si>
  <si>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</si>
  <si>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</si>
  <si>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</si>
  <si>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</si>
  <si>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</si>
  <si>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</si>
  <si>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</si>
  <si>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</si>
  <si>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</si>
  <si>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</si>
  <si>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</si>
  <si>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</si>
  <si>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</si>
  <si>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</si>
  <si>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</si>
  <si>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</si>
  <si>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</si>
  <si>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</si>
  <si>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</si>
  <si>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</si>
  <si>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</si>
  <si>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</si>
  <si>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</si>
  <si>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</si>
  <si>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</si>
  <si>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</si>
  <si>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</si>
  <si>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</si>
  <si>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</si>
  <si>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</si>
  <si>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</si>
  <si>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</si>
  <si>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</si>
  <si>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</si>
  <si>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</si>
  <si>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</si>
  <si>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</si>
  <si>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</si>
  <si>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</si>
  <si>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</si>
  <si>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</si>
  <si>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</si>
  <si>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</si>
  <si>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</si>
  <si>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</si>
  <si>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</si>
  <si>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</si>
  <si>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</si>
  <si>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</si>
  <si>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</si>
  <si>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</si>
  <si>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</si>
  <si>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</si>
  <si>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</si>
  <si>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</si>
  <si>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</si>
  <si>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</si>
  <si>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</si>
  <si>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</si>
  <si>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</si>
  <si>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</si>
  <si>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</si>
  <si>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</si>
  <si>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</si>
  <si>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</si>
  <si>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</si>
  <si>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</si>
  <si>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</si>
  <si>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</si>
  <si>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</si>
  <si>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</si>
  <si>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</si>
  <si>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</si>
  <si>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</si>
  <si>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</si>
  <si>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</si>
  <si>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</si>
  <si>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</si>
  <si>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</si>
  <si>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</si>
  <si>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</si>
  <si>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</si>
  <si>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</si>
  <si>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</si>
  <si>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</si>
  <si>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</si>
  <si>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</si>
  <si>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</si>
  <si>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</si>
  <si>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</si>
  <si>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</si>
  <si>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</si>
  <si>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</si>
  <si>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</si>
  <si>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</si>
  <si>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</si>
  <si>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</si>
  <si>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</si>
  <si>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</si>
  <si>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</si>
  <si>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</si>
  <si>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</si>
  <si>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</si>
  <si>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</si>
  <si>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</si>
  <si>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</si>
  <si>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</si>
  <si>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</si>
  <si>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</si>
  <si>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</si>
  <si>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</si>
  <si>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</si>
  <si>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</si>
  <si>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</si>
  <si>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</si>
  <si>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</si>
  <si>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</si>
  <si>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</si>
  <si>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</si>
  <si>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</si>
  <si>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</si>
  <si>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</si>
  <si>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</si>
  <si>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</si>
  <si>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</si>
  <si>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</si>
  <si>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</si>
  <si>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</si>
  <si>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</si>
  <si>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</si>
  <si>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</si>
  <si>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</si>
  <si>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</si>
  <si>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</si>
  <si>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</si>
  <si>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</si>
  <si>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</si>
  <si>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</si>
  <si>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</si>
  <si>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</si>
  <si>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</si>
  <si>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</si>
  <si>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</si>
  <si>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</si>
  <si>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</si>
  <si>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</si>
  <si>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</si>
  <si>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</si>
  <si>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</si>
  <si>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</si>
  <si>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</si>
  <si>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</si>
  <si>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</si>
  <si>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</si>
  <si>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</si>
  <si>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</si>
  <si>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</si>
  <si>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</si>
  <si>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</si>
  <si>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</si>
  <si>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</si>
  <si>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</si>
  <si>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</si>
  <si>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</si>
  <si>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</si>
  <si>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</si>
  <si>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</si>
  <si>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</si>
  <si>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</si>
  <si>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</si>
  <si>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</si>
  <si>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</si>
  <si>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</si>
  <si>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</si>
  <si>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</si>
  <si>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</si>
  <si>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</si>
  <si>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</si>
  <si>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</si>
  <si>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</si>
  <si>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</si>
  <si>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</si>
  <si>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</si>
  <si>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</si>
  <si>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</si>
  <si>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</si>
  <si>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</si>
  <si>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</si>
  <si>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</si>
  <si>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</si>
  <si>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</si>
  <si>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</si>
  <si>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</si>
  <si>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</si>
  <si>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</si>
  <si>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</si>
  <si>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</si>
  <si>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</si>
  <si>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</si>
  <si>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</si>
  <si>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</si>
  <si>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</si>
  <si>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</si>
  <si>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</si>
  <si>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</si>
  <si>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</si>
  <si>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</si>
  <si>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</si>
  <si>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</si>
  <si>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</si>
  <si>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</si>
  <si>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</si>
  <si>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</si>
  <si>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</si>
  <si>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</si>
  <si>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</si>
  <si>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</si>
  <si>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</si>
  <si>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</si>
  <si>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</si>
  <si>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</si>
  <si>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</si>
  <si>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</si>
  <si>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</si>
  <si>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</si>
  <si>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</si>
  <si>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</si>
  <si>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</si>
  <si>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</si>
  <si>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</si>
  <si>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</si>
  <si>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</si>
  <si>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</si>
  <si>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</si>
  <si>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</si>
  <si>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</si>
  <si>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</si>
  <si>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</si>
  <si>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</si>
  <si>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</si>
  <si>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</si>
  <si>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</si>
  <si>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</si>
  <si>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</si>
  <si>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</si>
  <si>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</si>
  <si>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</si>
  <si>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</si>
  <si>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</si>
  <si>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</si>
  <si>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</si>
  <si>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</si>
  <si>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</si>
  <si>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</si>
  <si>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</si>
  <si>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</si>
  <si>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</si>
  <si>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</si>
  <si>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</si>
  <si>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</si>
  <si>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</si>
  <si>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</si>
  <si>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</si>
  <si>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</si>
  <si>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</si>
  <si>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</si>
  <si>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</si>
  <si>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</si>
  <si>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</si>
  <si>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</si>
  <si>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</si>
  <si>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</si>
  <si>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</si>
  <si>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</si>
  <si>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</si>
  <si>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</si>
  <si>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</si>
  <si>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</si>
  <si>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</si>
  <si>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</si>
  <si>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</si>
  <si>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</si>
  <si>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</si>
  <si>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</si>
  <si>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</si>
  <si>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</si>
  <si>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</si>
  <si>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</si>
  <si>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</si>
  <si>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</si>
  <si>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</si>
  <si>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</si>
  <si>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</si>
  <si>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</si>
  <si>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</si>
  <si>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</si>
  <si>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</si>
  <si>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</si>
  <si>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</si>
  <si>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</si>
  <si>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</si>
  <si>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</si>
  <si>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</si>
  <si>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</si>
  <si>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</si>
  <si>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</si>
  <si>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</si>
  <si>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</si>
  <si>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</si>
  <si>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</si>
  <si>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</si>
  <si>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</si>
  <si>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</si>
  <si>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</si>
  <si>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</si>
  <si>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</si>
  <si>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</si>
  <si>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</si>
  <si>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</si>
  <si>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</si>
  <si>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</si>
  <si>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</si>
  <si>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</si>
  <si>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</si>
  <si>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</si>
  <si>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</si>
  <si>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</si>
  <si>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</si>
  <si>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</si>
  <si>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</si>
  <si>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</si>
  <si>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</si>
  <si>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</si>
  <si>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</si>
  <si>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</si>
  <si>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</si>
  <si>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</si>
  <si>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</si>
  <si>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</si>
  <si>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</si>
  <si>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</si>
  <si>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</si>
  <si>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</si>
  <si>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</si>
  <si>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</si>
  <si>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</si>
  <si>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</si>
  <si>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</si>
  <si>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</si>
  <si>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</si>
  <si>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</si>
  <si>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</si>
  <si>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</si>
  <si>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</si>
  <si>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</si>
  <si>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</si>
  <si>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</si>
  <si>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</si>
  <si>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</si>
  <si>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</si>
  <si>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</si>
  <si>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</si>
  <si>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</si>
  <si>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</si>
  <si>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</si>
  <si>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</si>
  <si>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</si>
  <si>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</si>
  <si>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</si>
  <si>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</si>
  <si>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</si>
  <si>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</si>
  <si>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</si>
  <si>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</si>
  <si>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</si>
  <si>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</si>
  <si>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</si>
  <si>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</si>
  <si>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</si>
  <si>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</si>
  <si>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</si>
  <si>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</si>
  <si>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</si>
  <si>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</si>
  <si>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</si>
  <si>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</si>
  <si>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</si>
  <si>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</si>
  <si>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</si>
  <si>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</si>
  <si>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</si>
  <si>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</si>
  <si>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</si>
  <si>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</si>
  <si>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</si>
  <si>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</si>
  <si>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</si>
  <si>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</si>
  <si>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</si>
  <si>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</si>
  <si>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</si>
  <si>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</si>
  <si>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</si>
  <si>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</si>
  <si>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</si>
  <si>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</si>
  <si>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</si>
  <si>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</si>
  <si>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</si>
  <si>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</si>
  <si>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</si>
  <si>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</si>
  <si>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</si>
  <si>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</si>
  <si>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</si>
  <si>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</si>
  <si>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</si>
  <si>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</si>
  <si>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</si>
  <si>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</si>
  <si>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</si>
  <si>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</si>
  <si>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</si>
  <si>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</si>
  <si>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</si>
  <si>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</si>
  <si>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</si>
  <si>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</si>
  <si>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</si>
  <si>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</si>
  <si>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</si>
  <si>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</si>
  <si>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</si>
  <si>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</si>
  <si>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</si>
  <si>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</si>
  <si>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</si>
  <si>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</si>
  <si>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</si>
  <si>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</si>
  <si>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</si>
  <si>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</si>
  <si>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</si>
  <si>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</si>
  <si>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</si>
  <si>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</si>
  <si>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</si>
  <si>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</si>
  <si>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</si>
  <si>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</si>
  <si>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</si>
  <si>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</si>
  <si>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</si>
  <si>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</si>
  <si>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</si>
  <si>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</si>
  <si>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</si>
  <si>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</si>
  <si>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</si>
  <si>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</si>
  <si>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</si>
  <si>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</si>
  <si>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</si>
  <si>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</si>
  <si>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</si>
  <si>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</si>
  <si>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</si>
  <si>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</si>
  <si>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</si>
  <si>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</si>
  <si>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</si>
  <si>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</si>
  <si>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</si>
  <si>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</si>
  <si>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</si>
  <si>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</si>
  <si>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</si>
  <si>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</si>
  <si>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</si>
  <si>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</si>
  <si>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</si>
  <si>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</si>
  <si>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</si>
  <si>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</si>
  <si>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</si>
  <si>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</si>
  <si>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</si>
  <si>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</si>
  <si>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</si>
  <si>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</si>
  <si>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</si>
  <si>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</si>
  <si>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</si>
  <si>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</si>
  <si>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</si>
  <si>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</si>
  <si>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</si>
  <si>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</si>
  <si>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</si>
  <si>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</si>
  <si>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</si>
  <si>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</si>
  <si>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</si>
  <si>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</si>
  <si>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</si>
  <si>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</si>
  <si>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</si>
  <si>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</si>
  <si>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</si>
  <si>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</si>
  <si>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</si>
  <si>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</si>
  <si>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</si>
  <si>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</si>
  <si>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</si>
  <si>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</si>
  <si>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</si>
  <si>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</si>
  <si>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</si>
  <si>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</si>
  <si>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</si>
  <si>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</si>
  <si>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</si>
  <si>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</si>
  <si>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</si>
  <si>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</si>
  <si>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</si>
  <si>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</si>
  <si>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</si>
  <si>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</si>
  <si>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</si>
  <si>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</si>
  <si>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</si>
  <si>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</si>
  <si>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</si>
  <si>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</si>
  <si>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</si>
  <si>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</si>
  <si>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</si>
  <si>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</si>
  <si>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</si>
  <si>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</si>
  <si>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</si>
  <si>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</si>
  <si>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</si>
  <si>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</si>
  <si>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</si>
  <si>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</si>
  <si>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</si>
  <si>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</si>
  <si>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</si>
  <si>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</si>
  <si>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</si>
  <si>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</si>
  <si>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</si>
  <si>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</si>
  <si>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</si>
  <si>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</si>
  <si>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</si>
  <si>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</si>
  <si>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</si>
  <si>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</si>
  <si>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</si>
  <si>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</si>
  <si>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</si>
  <si>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</si>
  <si>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</si>
  <si>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</si>
  <si>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</si>
  <si>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</si>
  <si>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</si>
  <si>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</si>
  <si>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</si>
  <si>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</si>
  <si>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</si>
  <si>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</si>
  <si>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</si>
  <si>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</si>
  <si>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</si>
  <si>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</si>
  <si>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</si>
  <si>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</si>
  <si>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</si>
  <si>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</si>
  <si>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</si>
  <si>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</si>
  <si>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</si>
  <si>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</si>
  <si>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</si>
  <si>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</si>
  <si>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</si>
  <si>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</si>
  <si>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</si>
  <si>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</si>
  <si>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</si>
  <si>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</si>
  <si>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</si>
  <si>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</si>
  <si>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</si>
  <si>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</si>
  <si>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</si>
  <si>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</si>
  <si>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</si>
  <si>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</si>
  <si>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</si>
  <si>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</si>
  <si>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</si>
  <si>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</si>
  <si>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</si>
  <si>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</si>
  <si>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</si>
  <si>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</si>
  <si>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</si>
  <si>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</si>
  <si>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</si>
  <si>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</si>
  <si>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</si>
  <si>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</si>
  <si>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</si>
  <si>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</si>
  <si>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</si>
  <si>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</si>
  <si>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</si>
  <si>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</si>
  <si>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</si>
  <si>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</si>
  <si>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</si>
  <si>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</si>
  <si>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</si>
  <si>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</si>
  <si>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</si>
  <si>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</si>
  <si>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</si>
  <si>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</si>
  <si>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</si>
  <si>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</si>
  <si>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</si>
  <si>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</si>
  <si>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</si>
  <si>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</si>
  <si>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</si>
  <si>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</si>
  <si>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</si>
  <si>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</si>
  <si>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</si>
  <si>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</si>
  <si>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</si>
  <si>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</si>
  <si>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</si>
  <si>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</si>
  <si>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</si>
  <si>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</si>
  <si>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</si>
  <si>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</si>
  <si>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</si>
  <si>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</si>
  <si>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</si>
  <si>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</si>
  <si>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</si>
  <si>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</si>
  <si>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</si>
  <si>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</si>
  <si>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</si>
  <si>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</si>
  <si>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</si>
  <si>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</si>
  <si>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</si>
  <si>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</si>
  <si>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</si>
  <si>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</si>
  <si>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</si>
  <si>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</si>
  <si>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</si>
  <si>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</si>
  <si>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</si>
  <si>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</si>
  <si>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</si>
  <si>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</si>
  <si>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</si>
  <si>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</si>
  <si>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</si>
  <si>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</si>
  <si>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</si>
  <si>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</si>
  <si>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</si>
  <si>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</si>
  <si>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</si>
  <si>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</si>
  <si>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</si>
  <si>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</si>
  <si>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</si>
  <si>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</si>
  <si>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</si>
  <si>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</si>
  <si>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</si>
  <si>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</si>
  <si>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</si>
  <si>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</si>
  <si>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</si>
  <si>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</si>
  <si>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</si>
  <si>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</si>
  <si>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</si>
  <si>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</si>
  <si>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</si>
  <si>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</si>
  <si>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</si>
  <si>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</si>
  <si>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</si>
  <si>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</si>
  <si>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</si>
  <si>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</si>
  <si>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</si>
  <si>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</si>
  <si>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</si>
  <si>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</si>
  <si>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</si>
  <si>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</si>
  <si>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</si>
  <si>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</si>
  <si>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</si>
  <si>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</si>
  <si>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</si>
  <si>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</si>
  <si>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</si>
  <si>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</si>
  <si>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</si>
  <si>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</si>
  <si>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</si>
  <si>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</si>
  <si>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</si>
  <si>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</si>
  <si>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</si>
  <si>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</si>
  <si>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</si>
  <si>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</si>
  <si>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</si>
  <si>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</si>
  <si>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</si>
  <si>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</si>
  <si>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</si>
  <si>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</si>
  <si>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</si>
  <si>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</si>
  <si>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</si>
  <si>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</si>
  <si>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</si>
  <si>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</si>
  <si>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</si>
  <si>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</si>
  <si>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</si>
  <si>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</si>
  <si>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</si>
  <si>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</si>
  <si>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</si>
  <si>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</si>
  <si>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</si>
  <si>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</si>
  <si>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</si>
  <si>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</si>
  <si>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</si>
  <si>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</si>
  <si>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</si>
  <si>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</si>
  <si>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</si>
  <si>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</si>
  <si>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</si>
  <si>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</si>
  <si>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</si>
  <si>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</si>
  <si>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</si>
  <si>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</si>
  <si>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</si>
  <si>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</si>
  <si>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</si>
  <si>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</si>
  <si>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</si>
  <si>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</si>
  <si>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</si>
  <si>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</si>
  <si>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</si>
  <si>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</si>
  <si>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</si>
  <si>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</si>
  <si>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</si>
  <si>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</si>
  <si>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</si>
  <si>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</si>
  <si>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</si>
  <si>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</si>
  <si>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</si>
  <si>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</si>
  <si>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</si>
  <si>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</si>
  <si>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</si>
  <si>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</si>
  <si>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</si>
  <si>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</si>
  <si>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</si>
  <si>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</si>
  <si>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</si>
  <si>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</si>
  <si>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</si>
  <si>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</si>
  <si>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</si>
  <si>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</si>
  <si>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</si>
  <si>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</si>
  <si>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</si>
  <si>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</si>
  <si>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</si>
  <si>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</si>
  <si>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</si>
  <si>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</si>
  <si>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</si>
  <si>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</si>
  <si>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</si>
  <si>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</si>
  <si>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</si>
  <si>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</si>
  <si>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</si>
  <si>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</si>
  <si>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</si>
  <si>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</si>
  <si>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</si>
  <si>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</si>
  <si>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</si>
  <si>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</si>
  <si>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</si>
  <si>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</si>
  <si>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</si>
  <si>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</si>
  <si>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</si>
  <si>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</si>
  <si>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</si>
  <si>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</si>
  <si>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</si>
  <si>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</si>
  <si>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</si>
  <si>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</si>
  <si>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</si>
  <si>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</si>
  <si>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</si>
  <si>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</si>
  <si>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</si>
  <si>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</si>
  <si>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</si>
  <si>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</si>
  <si>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</si>
  <si>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</si>
  <si>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</si>
  <si>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</si>
  <si>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</si>
  <si>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</si>
  <si>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</si>
  <si>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</si>
  <si>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</si>
  <si>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</si>
  <si>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</si>
  <si>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</si>
  <si>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</si>
  <si>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</si>
  <si>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</si>
  <si>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</si>
  <si>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</si>
  <si>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</si>
  <si>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</si>
  <si>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</si>
  <si>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</si>
  <si>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</si>
  <si>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</si>
  <si>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</si>
  <si>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</si>
  <si>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</si>
  <si>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</si>
  <si>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</si>
  <si>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</si>
  <si>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</si>
  <si>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</si>
  <si>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</si>
  <si>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</si>
  <si>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</si>
  <si>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</si>
  <si>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</si>
  <si>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</si>
  <si>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</si>
  <si>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</si>
  <si>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</si>
  <si>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</si>
  <si>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</si>
  <si>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</si>
  <si>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</si>
  <si>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</si>
  <si>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</si>
  <si>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</si>
  <si>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</si>
  <si>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</si>
  <si>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</si>
  <si>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</si>
  <si>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</si>
  <si>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</si>
  <si>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</si>
  <si>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</si>
  <si>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</si>
  <si>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</si>
  <si>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</si>
  <si>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</si>
  <si>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</si>
  <si>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</si>
  <si>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</si>
  <si>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</si>
  <si>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</si>
  <si>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</si>
  <si>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</si>
  <si>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</si>
  <si>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</si>
  <si>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</si>
  <si>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</si>
  <si>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</si>
  <si>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</si>
  <si>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</si>
  <si>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</si>
  <si>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</si>
  <si>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</si>
  <si>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</si>
  <si>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</si>
  <si>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</si>
  <si>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</si>
  <si>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</si>
  <si>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</si>
  <si>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</si>
  <si>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</si>
  <si>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</si>
  <si>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</si>
  <si>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</si>
  <si>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</si>
  <si>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</si>
  <si>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</si>
  <si>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</si>
  <si>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</si>
  <si>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</si>
  <si>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</si>
  <si>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</si>
  <si>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</si>
  <si>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</si>
  <si>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</si>
  <si>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</si>
  <si>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</si>
  <si>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</si>
  <si>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</si>
  <si>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</si>
  <si>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</si>
  <si>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</si>
  <si>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</si>
  <si>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</si>
  <si>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</si>
  <si>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</si>
  <si>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</si>
  <si>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</si>
  <si>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</si>
  <si>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</si>
  <si>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</si>
  <si>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</si>
  <si>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</si>
  <si>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</si>
  <si>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</si>
  <si>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</si>
  <si>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</si>
  <si>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</si>
  <si>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</si>
  <si>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</si>
  <si>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</si>
  <si>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</si>
  <si>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</si>
  <si>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</si>
  <si>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</si>
  <si>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</si>
  <si>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</si>
  <si>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</si>
  <si>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</si>
  <si>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</si>
  <si>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</si>
  <si>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</si>
  <si>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</si>
  <si>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</si>
  <si>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</si>
  <si>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</si>
  <si>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</si>
  <si>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</si>
  <si>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</si>
  <si>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</si>
  <si>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</si>
  <si>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</si>
  <si>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</si>
  <si>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</si>
  <si>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</si>
  <si>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</si>
  <si>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</si>
  <si>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</si>
  <si>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</si>
  <si>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</si>
  <si>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</si>
  <si>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</si>
  <si>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</si>
  <si>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</si>
  <si>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</si>
  <si>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</si>
  <si>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</si>
  <si>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</si>
  <si>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</si>
  <si>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</si>
  <si>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</si>
  <si>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</si>
  <si>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</si>
  <si>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</si>
  <si>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</si>
  <si>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</si>
  <si>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</si>
  <si>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</si>
  <si>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</si>
  <si>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</si>
  <si>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</si>
  <si>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</si>
  <si>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</si>
  <si>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</si>
  <si>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</si>
  <si>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</si>
  <si>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</si>
  <si>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</si>
  <si>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</si>
  <si>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</si>
  <si>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</si>
  <si>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</si>
  <si>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</si>
  <si>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</si>
  <si>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</si>
  <si>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</si>
  <si>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</si>
  <si>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</si>
  <si>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</si>
  <si>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</si>
  <si>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</si>
  <si>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</si>
  <si>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</si>
  <si>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</si>
  <si>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</si>
  <si>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</si>
  <si>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</si>
  <si>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</si>
  <si>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</si>
  <si>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</si>
  <si>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</si>
  <si>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</si>
  <si>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</si>
  <si>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</si>
  <si>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</si>
  <si>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</si>
  <si>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</si>
  <si>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</si>
  <si>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</si>
  <si>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</si>
  <si>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</si>
  <si>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</si>
  <si>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</si>
  <si>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</si>
  <si>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</si>
  <si>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</si>
  <si>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</si>
  <si>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</si>
  <si>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</si>
  <si>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</si>
  <si>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</si>
  <si>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</si>
  <si>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</si>
  <si>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</si>
  <si>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</si>
  <si>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</si>
  <si>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</si>
  <si>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</si>
  <si>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</si>
  <si>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</si>
  <si>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</si>
  <si>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</si>
  <si>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</si>
  <si>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</si>
  <si>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</si>
  <si>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</si>
  <si>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</si>
  <si>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</si>
  <si>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</si>
  <si>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</si>
  <si>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</si>
  <si>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</si>
  <si>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</si>
  <si>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</si>
  <si>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</si>
  <si>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</si>
  <si>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</si>
  <si>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</si>
  <si>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</si>
  <si>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</si>
  <si>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</si>
  <si>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</si>
  <si>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</si>
  <si>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</si>
  <si>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</si>
  <si>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</si>
  <si>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</si>
  <si>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</si>
  <si>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</si>
  <si>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</si>
  <si>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</si>
  <si>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</si>
  <si>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</si>
  <si>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</si>
  <si>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</si>
  <si>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</si>
  <si>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</si>
  <si>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</si>
  <si>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</si>
  <si>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</si>
  <si>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</si>
  <si>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</si>
  <si>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</si>
  <si>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</si>
  <si>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</si>
  <si>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</si>
  <si>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</si>
  <si>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</si>
  <si>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</si>
  <si>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</si>
  <si>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</si>
  <si>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</si>
  <si>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</si>
  <si>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</si>
  <si>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</si>
  <si>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</si>
  <si>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</si>
  <si>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</si>
  <si>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</si>
  <si>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</si>
  <si>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</si>
  <si>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</si>
  <si>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</si>
  <si>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</si>
  <si>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</si>
  <si>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</si>
  <si>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</si>
  <si>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</si>
  <si>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</si>
  <si>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</si>
  <si>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</si>
  <si>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</si>
  <si>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</si>
  <si>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</si>
  <si>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</si>
  <si>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</si>
  <si>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</si>
  <si>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</si>
  <si>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</si>
  <si>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</si>
  <si>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</si>
  <si>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</si>
  <si>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</si>
  <si>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</si>
  <si>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</si>
  <si>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</si>
  <si>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</si>
  <si>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</si>
  <si>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</si>
  <si>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</si>
  <si>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</si>
  <si>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</si>
  <si>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</si>
  <si>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</si>
  <si>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</si>
  <si>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</si>
  <si>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</si>
  <si>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</si>
  <si>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</si>
  <si>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</si>
  <si>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</si>
  <si>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</si>
  <si>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</si>
  <si>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</si>
  <si>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</si>
  <si>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</si>
  <si>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</si>
  <si>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</si>
  <si>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</si>
  <si>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</si>
  <si>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</si>
  <si>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</si>
  <si>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</si>
  <si>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</si>
  <si>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</si>
  <si>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</si>
  <si>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</si>
  <si>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</si>
  <si>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</si>
  <si>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</si>
  <si>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</si>
  <si>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</si>
  <si>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</si>
  <si>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</si>
  <si>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</si>
  <si>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</si>
  <si>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</si>
  <si>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</si>
  <si>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</si>
  <si>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</si>
  <si>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</si>
  <si>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</si>
  <si>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</si>
  <si>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</si>
  <si>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</si>
  <si>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</si>
  <si>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</si>
  <si>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</si>
  <si>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</si>
  <si>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</si>
  <si>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</si>
  <si>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</si>
  <si>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</si>
  <si>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</si>
  <si>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</si>
  <si>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</si>
  <si>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</si>
  <si>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</si>
  <si>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</si>
  <si>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</si>
  <si>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</si>
  <si>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</si>
  <si>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</si>
  <si>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</si>
  <si>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</si>
  <si>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</si>
  <si>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</si>
  <si>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</si>
  <si>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</si>
  <si>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</si>
  <si>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</si>
  <si>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</si>
  <si>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</si>
  <si>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</si>
  <si>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</si>
  <si>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</si>
  <si>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</si>
  <si>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</si>
  <si>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</si>
  <si>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</si>
  <si>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</si>
  <si>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</si>
  <si>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</si>
  <si>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</si>
  <si>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</si>
  <si>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</si>
  <si>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</si>
  <si>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</si>
  <si>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</si>
  <si>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</si>
  <si>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</si>
  <si>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</si>
  <si>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</si>
  <si>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</si>
  <si>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</si>
  <si>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</si>
  <si>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</si>
  <si>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</si>
  <si>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</si>
  <si>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</si>
  <si>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</si>
  <si>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</si>
  <si>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</si>
  <si>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</si>
  <si>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</si>
  <si>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</si>
  <si>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</si>
  <si>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</si>
  <si>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</si>
  <si>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</si>
  <si>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</si>
  <si>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</si>
  <si>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</si>
  <si>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</si>
  <si>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</si>
  <si>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</si>
  <si>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</si>
  <si>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</si>
  <si>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</si>
  <si>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</si>
  <si>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</si>
  <si>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</si>
  <si>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</si>
  <si>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</si>
  <si>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</si>
  <si>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</si>
  <si>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</si>
  <si>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</si>
  <si>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</si>
  <si>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</si>
  <si>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</si>
  <si>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</si>
  <si>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</si>
  <si>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</si>
  <si>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</si>
  <si>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</si>
  <si>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</si>
  <si>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</si>
  <si>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</si>
  <si>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</si>
  <si>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</si>
  <si>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</si>
  <si>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</si>
  <si>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</si>
  <si>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</si>
  <si>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</si>
  <si>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</si>
  <si>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</si>
  <si>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</si>
  <si>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</si>
  <si>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</si>
  <si>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</si>
  <si>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</si>
  <si>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</si>
  <si>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</si>
  <si>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</si>
  <si>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</si>
  <si>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</si>
  <si>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</si>
  <si>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</si>
  <si>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</si>
  <si>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</si>
  <si>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</si>
  <si>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</si>
  <si>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</si>
  <si>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</si>
  <si>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</si>
  <si>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</si>
  <si>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</si>
  <si>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</si>
  <si>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</si>
  <si>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</si>
  <si>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</si>
  <si>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</si>
  <si>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</si>
  <si>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</si>
  <si>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</si>
  <si>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</si>
  <si>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</si>
  <si>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</si>
  <si>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</si>
  <si>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</si>
  <si>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</si>
  <si>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</si>
  <si>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</si>
  <si>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</si>
  <si>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</si>
  <si>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</si>
  <si>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</si>
  <si>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</si>
  <si>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</si>
  <si>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</si>
  <si>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</si>
  <si>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</si>
  <si>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</si>
  <si>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</si>
  <si>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</si>
  <si>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</si>
  <si>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</si>
  <si>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</si>
  <si>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</si>
  <si>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</si>
  <si>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</si>
  <si>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</si>
  <si>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</si>
  <si>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</si>
  <si>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</si>
  <si>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</si>
  <si>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</si>
  <si>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</si>
  <si>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</si>
  <si>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</si>
  <si>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</si>
  <si>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</si>
  <si>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</si>
  <si>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</si>
  <si>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</si>
  <si>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</si>
  <si>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</si>
  <si>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</si>
  <si>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</si>
  <si>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</si>
  <si>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</si>
  <si>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</si>
  <si>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</si>
  <si>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</si>
  <si>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</si>
  <si>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</si>
  <si>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</si>
  <si>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</si>
  <si>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</si>
  <si>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</si>
  <si>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</si>
  <si>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</si>
  <si>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</si>
  <si>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</si>
  <si>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</si>
  <si>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</si>
  <si>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</si>
  <si>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</si>
  <si>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</si>
  <si>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</si>
  <si>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</si>
  <si>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</si>
  <si>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</si>
  <si>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</si>
  <si>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</si>
  <si>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</si>
  <si>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</si>
  <si>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</si>
  <si>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</si>
  <si>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</si>
  <si>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</si>
  <si>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</si>
  <si>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</si>
  <si>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</si>
  <si>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</si>
  <si>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</si>
  <si>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</si>
  <si>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</si>
  <si>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</si>
  <si>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</si>
  <si>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</si>
  <si>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</si>
  <si>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</si>
  <si>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</si>
  <si>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</si>
  <si>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</si>
  <si>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</si>
  <si>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</si>
  <si>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</si>
  <si>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</si>
  <si>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</si>
  <si>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</si>
  <si>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</si>
  <si>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</si>
  <si>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</si>
  <si>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</si>
  <si>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</si>
  <si>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</si>
  <si>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</si>
  <si>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</si>
  <si>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</si>
  <si>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</si>
  <si>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</si>
  <si>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</si>
  <si>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</si>
  <si>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</si>
  <si>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</si>
  <si>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</si>
  <si>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</si>
  <si>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</si>
  <si>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</si>
  <si>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</si>
  <si>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</si>
  <si>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</si>
  <si>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</si>
  <si>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</si>
  <si>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</si>
  <si>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</si>
  <si>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</si>
  <si>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</si>
  <si>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</si>
  <si>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</si>
  <si>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</si>
  <si>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</si>
  <si>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</si>
  <si>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</si>
  <si>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</si>
  <si>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</si>
  <si>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</si>
  <si>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</si>
  <si>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</si>
  <si>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</si>
  <si>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</si>
  <si>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</si>
  <si>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</si>
  <si>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</si>
  <si>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</si>
  <si>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</si>
  <si>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</si>
  <si>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</si>
  <si>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</si>
  <si>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</si>
  <si>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</si>
  <si>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</si>
  <si>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</si>
  <si>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</si>
  <si>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</si>
  <si>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</si>
  <si>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</si>
  <si>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</si>
  <si>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</si>
  <si>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</si>
  <si>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</si>
  <si>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</si>
  <si>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</si>
  <si>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</si>
  <si>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</si>
  <si>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</si>
  <si>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</si>
  <si>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</si>
  <si>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</si>
  <si>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</si>
  <si>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</si>
  <si>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</si>
  <si>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</si>
  <si>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</si>
  <si>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</si>
  <si>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</si>
  <si>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</si>
  <si>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</si>
  <si>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</si>
  <si>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</si>
  <si>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</si>
  <si>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</si>
  <si>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</si>
  <si>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</si>
  <si>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</si>
  <si>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</si>
  <si>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</si>
  <si>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</si>
  <si>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</si>
  <si>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</si>
  <si>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</si>
  <si>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</si>
  <si>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</si>
  <si>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</si>
  <si>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</si>
  <si>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</si>
  <si>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</si>
  <si>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</si>
  <si>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</si>
  <si>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</si>
  <si>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</si>
  <si>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</si>
  <si>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</si>
  <si>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</si>
  <si>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</si>
  <si>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</si>
  <si>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</si>
  <si>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</si>
  <si>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</si>
  <si>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</si>
  <si>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</si>
  <si>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</si>
  <si>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</si>
  <si>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</si>
  <si>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</si>
  <si>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</si>
  <si>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</si>
  <si>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</si>
  <si>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</si>
  <si>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</si>
  <si>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</si>
  <si>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</si>
  <si>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</si>
  <si>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</si>
  <si>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</si>
  <si>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</si>
  <si>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</si>
  <si>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</si>
  <si>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</si>
  <si>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</si>
  <si>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</si>
  <si>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</si>
  <si>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</si>
  <si>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</si>
  <si>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</si>
  <si>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</si>
  <si>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</si>
  <si>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</si>
  <si>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</si>
  <si>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</si>
  <si>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</si>
  <si>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</si>
  <si>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</si>
  <si>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</si>
  <si>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</si>
  <si>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</si>
  <si>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</si>
  <si>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</si>
  <si>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</si>
  <si>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</si>
  <si>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</si>
  <si>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</si>
  <si>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</si>
  <si>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</si>
  <si>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</si>
  <si>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</si>
  <si>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</si>
  <si>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</si>
  <si>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</si>
  <si>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</si>
  <si>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</si>
  <si>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</si>
  <si>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</si>
  <si>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</si>
  <si>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</si>
  <si>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</si>
  <si>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</si>
  <si>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</si>
  <si>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</si>
  <si>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</si>
  <si>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</si>
  <si>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</si>
  <si>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</si>
  <si>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</si>
  <si>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</si>
  <si>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</si>
  <si>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</si>
  <si>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</si>
  <si>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</si>
  <si>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</si>
  <si>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</si>
  <si>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</si>
  <si>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</si>
  <si>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</si>
  <si>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</si>
  <si>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</si>
  <si>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</si>
  <si>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</si>
  <si>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</si>
  <si>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</si>
  <si>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</si>
  <si>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</si>
  <si>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</si>
  <si>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</si>
  <si>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</si>
  <si>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</si>
  <si>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</si>
  <si>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</si>
  <si>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</si>
  <si>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</si>
  <si>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</si>
  <si>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</si>
  <si>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</si>
  <si>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</si>
  <si>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</si>
  <si>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</si>
  <si>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</si>
  <si>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</si>
  <si>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</si>
  <si>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</si>
  <si>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</si>
  <si>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</si>
  <si>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</si>
  <si>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</si>
  <si>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</si>
  <si>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</si>
  <si>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</si>
  <si>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</si>
  <si>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</si>
  <si>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</si>
  <si>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</si>
  <si>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</si>
  <si>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</si>
  <si>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</si>
  <si>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</si>
  <si>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</si>
  <si>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</si>
  <si>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</si>
  <si>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</si>
  <si>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</si>
  <si>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</si>
  <si>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</si>
  <si>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</si>
  <si>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</si>
  <si>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</si>
  <si>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</si>
  <si>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</si>
  <si>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</si>
  <si>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</si>
  <si>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</si>
  <si>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</si>
  <si>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</si>
  <si>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</si>
  <si>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</si>
  <si>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</si>
  <si>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</si>
  <si>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</si>
  <si>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</si>
  <si>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</si>
  <si>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</si>
  <si>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</si>
  <si>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</si>
  <si>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</si>
  <si>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</si>
  <si>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</si>
  <si>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</si>
  <si>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</si>
  <si>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</si>
  <si>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</si>
  <si>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</si>
  <si>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</si>
  <si>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</si>
  <si>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</si>
  <si>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</si>
  <si>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</si>
  <si>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</si>
  <si>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</si>
  <si>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</si>
  <si>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</si>
  <si>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</si>
  <si>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</si>
  <si>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</si>
  <si>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</si>
  <si>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</si>
  <si>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</si>
  <si>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</si>
  <si>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</si>
  <si>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</si>
  <si>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</si>
  <si>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</si>
  <si>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</si>
  <si>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</si>
  <si>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</si>
  <si>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</si>
  <si>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</si>
  <si>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</si>
  <si>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</si>
  <si>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</si>
  <si>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</si>
  <si>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</si>
  <si>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</si>
  <si>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</si>
  <si>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</si>
  <si>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</si>
  <si>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</si>
  <si>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</si>
  <si>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</si>
  <si>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</si>
  <si>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</si>
  <si>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</si>
  <si>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</si>
  <si>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</si>
  <si>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</si>
  <si>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</si>
  <si>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</si>
  <si>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</si>
  <si>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</si>
  <si>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</si>
  <si>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</si>
  <si>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</si>
  <si>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</si>
  <si>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</si>
  <si>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</si>
  <si>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</si>
  <si>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</si>
  <si>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</si>
  <si>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</si>
  <si>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</si>
  <si>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</si>
  <si>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</si>
  <si>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</si>
  <si>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</si>
  <si>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</si>
  <si>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</si>
  <si>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</si>
  <si>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</si>
  <si>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</si>
  <si>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</si>
  <si>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</si>
  <si>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</si>
  <si>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</si>
  <si>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</si>
  <si>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</si>
  <si>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</si>
  <si>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</si>
  <si>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</si>
  <si>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</si>
  <si>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</si>
  <si>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</si>
  <si>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</si>
  <si>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</si>
  <si>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</si>
  <si>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</si>
  <si>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</si>
  <si>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</si>
  <si>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</si>
  <si>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</si>
  <si>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</si>
  <si>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</si>
  <si>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</si>
  <si>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</si>
  <si>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</si>
  <si>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</si>
  <si>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</si>
  <si>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</si>
  <si>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</si>
  <si>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</si>
  <si>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</si>
  <si>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</si>
  <si>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</si>
  <si>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</si>
  <si>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</si>
  <si>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</si>
  <si>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</si>
  <si>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</si>
  <si>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</si>
  <si>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</si>
  <si>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</si>
  <si>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</si>
  <si>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</si>
  <si>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</si>
  <si>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</si>
  <si>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</si>
  <si>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</si>
  <si>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</si>
  <si>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</si>
  <si>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</si>
  <si>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</si>
  <si>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</si>
  <si>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</si>
  <si>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</si>
  <si>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</si>
  <si>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</si>
  <si>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</si>
  <si>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</si>
  <si>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</si>
  <si>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</si>
  <si>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</si>
  <si>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</si>
  <si>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</si>
  <si>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</si>
  <si>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</si>
  <si>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</si>
  <si>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</si>
  <si>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</si>
  <si>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</si>
  <si>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</si>
  <si>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</si>
  <si>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</si>
  <si>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</si>
  <si>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</si>
  <si>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</si>
  <si>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</si>
  <si>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</si>
  <si>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</si>
  <si>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</si>
  <si>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</si>
  <si>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</si>
  <si>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</si>
  <si>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</si>
  <si>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</si>
  <si>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</si>
  <si>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</si>
  <si>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</si>
  <si>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</si>
  <si>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</si>
  <si>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</si>
  <si>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</si>
  <si>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</si>
  <si>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</si>
  <si>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</si>
  <si>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</si>
  <si>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</si>
  <si>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</si>
  <si>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</si>
  <si>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</si>
  <si>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</si>
  <si>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</si>
  <si>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</si>
  <si>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</si>
  <si>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</si>
  <si>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</si>
  <si>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</si>
  <si>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</si>
  <si>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</si>
  <si>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</si>
  <si>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</si>
  <si>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</si>
  <si>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</si>
  <si>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</si>
  <si>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</si>
  <si>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</si>
  <si>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</si>
  <si>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</si>
  <si>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</si>
  <si>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</si>
  <si>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</si>
  <si>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</si>
  <si>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</si>
  <si>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</si>
  <si>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</si>
  <si>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</si>
  <si>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</si>
  <si>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</si>
  <si>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</si>
  <si>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</si>
  <si>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</si>
  <si>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</si>
  <si>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</si>
  <si>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</si>
  <si>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</si>
  <si>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</si>
  <si>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</si>
  <si>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</si>
  <si>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</si>
  <si>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</si>
  <si>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</si>
  <si>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</si>
  <si>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</si>
  <si>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</si>
  <si>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</si>
  <si>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</si>
  <si>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</si>
  <si>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</si>
  <si>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</si>
  <si>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</si>
  <si>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</si>
  <si>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</si>
  <si>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</si>
  <si>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</si>
  <si>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</si>
  <si>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</si>
  <si>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</si>
  <si>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</si>
  <si>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</si>
  <si>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</si>
  <si>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</si>
  <si>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</si>
  <si>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</si>
  <si>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</si>
  <si>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</si>
  <si>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</si>
  <si>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</si>
  <si>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</si>
  <si>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</si>
  <si>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</si>
  <si>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</si>
  <si>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</si>
  <si>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</si>
  <si>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</si>
  <si>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</si>
  <si>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</si>
  <si>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</si>
  <si>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</si>
  <si>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</si>
  <si>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</si>
  <si>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</si>
  <si>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</si>
  <si>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</si>
  <si>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</si>
  <si>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</si>
  <si>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</si>
  <si>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</si>
  <si>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</si>
  <si>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</si>
  <si>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</si>
  <si>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</si>
  <si>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</si>
  <si>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</si>
  <si>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</si>
  <si>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</si>
  <si>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</si>
  <si>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</si>
  <si>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</si>
  <si>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</si>
  <si>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</si>
  <si>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</si>
  <si>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</si>
  <si>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</si>
  <si>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</si>
  <si>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</si>
  <si>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</si>
  <si>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</si>
  <si>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</si>
  <si>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</si>
  <si>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</si>
  <si>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</si>
  <si>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</si>
  <si>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</si>
  <si>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</si>
  <si>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</si>
  <si>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</si>
  <si>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</si>
  <si>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</si>
  <si>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</si>
  <si>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</si>
  <si>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</si>
  <si>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</si>
  <si>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</si>
  <si>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</si>
  <si>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</si>
  <si>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</si>
  <si>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</si>
  <si>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</si>
  <si>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</si>
  <si>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</si>
  <si>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</si>
  <si>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</si>
  <si>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</si>
  <si>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</si>
  <si>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</si>
  <si>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</si>
  <si>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</si>
  <si>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</si>
  <si>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</si>
  <si>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</si>
  <si>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</si>
  <si>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</si>
  <si>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</si>
  <si>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</si>
  <si>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</si>
  <si>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</si>
  <si>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</si>
  <si>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</si>
  <si>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</si>
  <si>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</si>
  <si>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</si>
  <si>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</si>
  <si>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</si>
  <si>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</si>
  <si>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</si>
  <si>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</si>
  <si>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</si>
  <si>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</si>
  <si>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</si>
  <si>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</si>
  <si>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</si>
  <si>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</si>
  <si>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</si>
  <si>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</si>
  <si>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</si>
  <si>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</si>
  <si>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</si>
  <si>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</si>
  <si>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</si>
  <si>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</si>
  <si>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</si>
  <si>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</si>
  <si>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</si>
  <si>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</si>
  <si>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</si>
  <si>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</si>
  <si>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</si>
  <si>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</si>
  <si>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</si>
  <si>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</si>
  <si>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</si>
  <si>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</si>
  <si>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</si>
  <si>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</si>
  <si>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</si>
  <si>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</si>
  <si>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</si>
  <si>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</si>
  <si>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</si>
  <si>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</si>
  <si>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</si>
  <si>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</si>
  <si>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</si>
  <si>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</si>
  <si>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</si>
  <si>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</si>
  <si>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</si>
  <si>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</si>
  <si>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</si>
  <si>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</si>
  <si>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</si>
  <si>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</si>
  <si>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</si>
  <si>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</si>
  <si>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</si>
  <si>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</si>
  <si>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</si>
  <si>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</si>
  <si>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</si>
  <si>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</si>
  <si>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</si>
  <si>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</si>
  <si>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</si>
  <si>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</si>
  <si>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</si>
  <si>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</si>
  <si>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</si>
  <si>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</si>
  <si>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</si>
  <si>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</si>
  <si>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</si>
  <si>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</si>
  <si>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</si>
  <si>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</si>
  <si>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</si>
  <si>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</si>
  <si>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</si>
  <si>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</si>
  <si>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</si>
  <si>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</si>
  <si>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</si>
  <si>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</si>
  <si>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</si>
  <si>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</si>
  <si>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</si>
  <si>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</si>
  <si>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</si>
  <si>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</si>
  <si>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</si>
  <si>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</si>
  <si>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</si>
  <si>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</si>
  <si>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</si>
  <si>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</si>
  <si>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</si>
  <si>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</si>
  <si>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</si>
  <si>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</si>
  <si>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</si>
  <si>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</si>
  <si>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</si>
  <si>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</si>
  <si>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</si>
  <si>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</si>
  <si>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</si>
  <si>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</si>
  <si>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</si>
  <si>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</si>
  <si>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</si>
  <si>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</si>
  <si>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</si>
  <si>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</si>
  <si>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</si>
  <si>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</si>
  <si>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</si>
  <si>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</si>
  <si>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</si>
  <si>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</si>
  <si>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</si>
  <si>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</si>
  <si>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</si>
  <si>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</si>
  <si>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</si>
  <si>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</si>
  <si>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</si>
  <si>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</si>
  <si>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</si>
  <si>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</si>
  <si>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</si>
  <si>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</si>
  <si>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</si>
  <si>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</si>
  <si>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</si>
  <si>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</si>
  <si>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</si>
  <si>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</si>
  <si>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</si>
  <si>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</si>
  <si>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</si>
  <si>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</si>
  <si>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</si>
  <si>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</si>
  <si>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</si>
  <si>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</si>
  <si>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</si>
  <si>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</si>
  <si>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</si>
  <si>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</si>
  <si>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</si>
  <si>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</si>
  <si>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</si>
  <si>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</si>
  <si>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</si>
  <si>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</si>
  <si>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</si>
  <si>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</si>
  <si>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</si>
  <si>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</si>
  <si>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</si>
  <si>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</si>
  <si>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</si>
  <si>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</si>
  <si>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</si>
  <si>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</si>
  <si>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</si>
  <si>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</si>
  <si>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</si>
  <si>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</si>
  <si>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</si>
  <si>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</si>
  <si>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</si>
  <si>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</si>
  <si>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</si>
  <si>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</si>
  <si>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</si>
  <si>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</si>
  <si>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</si>
  <si>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</si>
  <si>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</si>
  <si>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</si>
  <si>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</si>
  <si>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</si>
  <si>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</si>
  <si>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</si>
  <si>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</si>
  <si>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</si>
  <si>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</si>
  <si>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</si>
  <si>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</si>
  <si>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</si>
  <si>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</si>
  <si>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</si>
  <si>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</si>
  <si>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</si>
  <si>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</si>
  <si>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</si>
  <si>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</si>
  <si>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</si>
  <si>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</si>
  <si>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</si>
  <si>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</si>
  <si>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</si>
  <si>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</si>
  <si>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</si>
  <si>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</si>
  <si>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</si>
  <si>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</si>
  <si>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</si>
  <si>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</si>
  <si>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</si>
  <si>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</si>
  <si>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</si>
  <si>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</si>
  <si>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</si>
  <si>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</si>
  <si>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</si>
  <si>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</si>
  <si>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</si>
  <si>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</si>
  <si>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</si>
  <si>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</si>
  <si>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</si>
  <si>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</si>
  <si>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</si>
  <si>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</si>
  <si>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</si>
  <si>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</si>
  <si>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</si>
  <si>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</si>
  <si>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</si>
  <si>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</si>
  <si>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</si>
  <si>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</si>
  <si>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</si>
  <si>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</si>
  <si>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</si>
  <si>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</si>
  <si>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</si>
  <si>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</si>
  <si>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</si>
  <si>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</si>
  <si>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</si>
  <si>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</si>
  <si>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</si>
  <si>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</si>
  <si>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</si>
  <si>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</si>
  <si>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</si>
  <si>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</si>
  <si>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</si>
  <si>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</si>
  <si>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</si>
  <si>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</si>
  <si>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</si>
  <si>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</si>
  <si>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</si>
  <si>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</si>
  <si>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</si>
  <si>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</si>
  <si>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</si>
  <si>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</si>
  <si>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</si>
  <si>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</si>
  <si>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</si>
  <si>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</si>
  <si>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</si>
  <si>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</si>
  <si>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</si>
  <si>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</si>
  <si>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</si>
  <si>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</si>
  <si>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</si>
  <si>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</si>
  <si>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</si>
  <si>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</si>
  <si>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</si>
  <si>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</si>
  <si>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</si>
  <si>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</si>
  <si>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</si>
  <si>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</si>
  <si>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</si>
  <si>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</si>
  <si>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</si>
  <si>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</si>
  <si>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</si>
  <si>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</si>
  <si>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</si>
  <si>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</si>
  <si>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</si>
  <si>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</si>
  <si>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</si>
  <si>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</si>
  <si>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</si>
  <si>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</si>
  <si>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</si>
  <si>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</si>
  <si>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</si>
  <si>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</si>
  <si>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</si>
  <si>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</si>
  <si>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</si>
  <si>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</si>
  <si>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</si>
  <si>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</si>
  <si>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</si>
  <si>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</si>
  <si>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</si>
  <si>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</si>
  <si>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</si>
  <si>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</si>
  <si>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</si>
  <si>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</si>
  <si>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</si>
  <si>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</si>
  <si>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</si>
  <si>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</si>
  <si>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</si>
  <si>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</si>
  <si>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</si>
  <si>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</si>
  <si>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</si>
  <si>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</si>
  <si>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</si>
  <si>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</si>
  <si>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</si>
  <si>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</si>
  <si>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</si>
  <si>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</si>
  <si>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</si>
  <si>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</si>
  <si>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</si>
  <si>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</si>
  <si>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</si>
  <si>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</si>
  <si>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</si>
  <si>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</si>
  <si>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</si>
  <si>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</si>
  <si>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</si>
  <si>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</si>
  <si>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</si>
  <si>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</si>
  <si>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</si>
  <si>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</si>
  <si>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</si>
  <si>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</si>
  <si>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</si>
  <si>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</si>
  <si>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</si>
  <si>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</si>
  <si>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</si>
  <si>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</si>
  <si>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</si>
  <si>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</si>
  <si>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</si>
  <si>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</si>
  <si>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</si>
  <si>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</si>
  <si>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</si>
  <si>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</si>
  <si>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</si>
  <si>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</si>
  <si>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</si>
  <si>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</si>
  <si>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</si>
  <si>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</si>
  <si>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</si>
  <si>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</si>
  <si>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</si>
  <si>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</si>
  <si>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</si>
  <si>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</si>
  <si>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</si>
  <si>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</si>
  <si>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</si>
  <si>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</si>
  <si>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</si>
  <si>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</si>
  <si>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</si>
  <si>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</si>
  <si>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</si>
  <si>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</si>
  <si>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</si>
  <si>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</si>
  <si>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</si>
  <si>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</si>
  <si>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</si>
  <si>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</si>
  <si>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</si>
  <si>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</si>
  <si>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</si>
  <si>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</si>
  <si>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</si>
  <si>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</si>
  <si>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</si>
  <si>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</si>
  <si>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</si>
  <si>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</si>
  <si>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</si>
  <si>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</si>
  <si>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</si>
  <si>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</si>
  <si>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</si>
  <si>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</si>
  <si>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</si>
  <si>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</si>
  <si>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</si>
  <si>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</si>
  <si>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</si>
  <si>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</si>
  <si>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</si>
  <si>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</si>
  <si>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</si>
  <si>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</si>
  <si>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</si>
  <si>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</si>
  <si>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</si>
  <si>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</si>
  <si>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</si>
  <si>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</si>
  <si>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</si>
  <si>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</si>
  <si>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</si>
  <si>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</si>
  <si>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</si>
  <si>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</si>
  <si>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</si>
  <si>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</si>
  <si>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</si>
  <si>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</si>
  <si>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</si>
  <si>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</si>
  <si>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</si>
  <si>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</si>
  <si>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</si>
  <si>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</si>
  <si>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</si>
  <si>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</si>
  <si>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</si>
  <si>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</si>
  <si>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</si>
  <si>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</si>
  <si>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</si>
  <si>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</si>
  <si>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</si>
  <si>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</si>
  <si>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</si>
  <si>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</si>
  <si>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</si>
  <si>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</si>
  <si>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</si>
  <si>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</si>
  <si>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</si>
  <si>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</si>
  <si>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</si>
  <si>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</si>
  <si>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</si>
  <si>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</si>
  <si>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</si>
  <si>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</si>
  <si>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</si>
  <si>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</si>
  <si>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</si>
  <si>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</si>
  <si>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</si>
  <si>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</si>
  <si>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</si>
  <si>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</si>
  <si>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</si>
  <si>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</si>
  <si>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</si>
  <si>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</si>
  <si>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</si>
  <si>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</si>
  <si>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</si>
  <si>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</si>
  <si>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</si>
  <si>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</si>
  <si>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</si>
  <si>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</si>
  <si>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</si>
  <si>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</si>
  <si>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</si>
  <si>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</si>
  <si>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</si>
  <si>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</si>
  <si>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</si>
  <si>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</si>
  <si>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</si>
  <si>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</si>
  <si>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</si>
  <si>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</si>
  <si>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</si>
  <si>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</si>
  <si>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</si>
  <si>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</si>
  <si>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</si>
  <si>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</si>
  <si>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</si>
  <si>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</si>
  <si>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</si>
  <si>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</si>
  <si>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</si>
  <si>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</si>
  <si>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</si>
  <si>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</si>
  <si>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</si>
  <si>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</si>
  <si>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</si>
  <si>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</si>
  <si>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</si>
  <si>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</si>
  <si>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</si>
  <si>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</si>
  <si>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</si>
  <si>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</si>
  <si>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</si>
  <si>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</si>
  <si>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</si>
  <si>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</si>
  <si>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</si>
  <si>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</si>
  <si>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</si>
  <si>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</si>
  <si>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</si>
  <si>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</si>
  <si>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</si>
  <si>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</si>
  <si>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</si>
  <si>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</si>
  <si>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</si>
  <si>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</si>
  <si>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</si>
  <si>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</si>
  <si>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</si>
  <si>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</si>
  <si>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</si>
  <si>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</si>
  <si>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</si>
  <si>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</si>
  <si>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</si>
  <si>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</si>
  <si>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</si>
  <si>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</si>
  <si>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</si>
  <si>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</si>
  <si>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</si>
  <si>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</si>
  <si>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</si>
  <si>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</si>
  <si>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</si>
  <si>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</si>
  <si>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</si>
  <si>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</si>
  <si>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</si>
  <si>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</si>
  <si>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</si>
  <si>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</si>
  <si>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</si>
  <si>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</si>
  <si>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</si>
  <si>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</si>
  <si>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</si>
  <si>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</si>
  <si>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</si>
  <si>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</si>
  <si>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</si>
  <si>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</si>
  <si>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</si>
  <si>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</si>
  <si>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</si>
  <si>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</si>
  <si>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</si>
  <si>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</si>
  <si>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</si>
  <si>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</si>
  <si>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</si>
  <si>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</si>
  <si>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</si>
  <si>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</si>
  <si>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</si>
  <si>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</si>
  <si>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</si>
  <si>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</si>
  <si>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</si>
  <si>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</si>
  <si>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</si>
  <si>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</si>
  <si>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</si>
  <si>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</si>
  <si>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</si>
  <si>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</si>
  <si>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</si>
  <si>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</si>
  <si>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</si>
  <si>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</si>
  <si>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</si>
  <si>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</si>
  <si>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</si>
  <si>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</si>
  <si>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</si>
  <si>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</si>
  <si>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</si>
  <si>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</si>
  <si>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</si>
  <si>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</si>
  <si>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</si>
  <si>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</si>
  <si>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</si>
  <si>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</si>
  <si>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</si>
  <si>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</si>
  <si>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</si>
  <si>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</si>
  <si>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</si>
  <si>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</si>
  <si>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</si>
  <si>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</si>
  <si>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</si>
  <si>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</si>
  <si>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</si>
  <si>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</si>
  <si>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</si>
  <si>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</si>
  <si>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</si>
  <si>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</si>
  <si>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</si>
  <si>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</si>
  <si>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</si>
  <si>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</si>
  <si>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</si>
  <si>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</si>
  <si>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</si>
  <si>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</si>
  <si>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</si>
  <si>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</si>
  <si>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</si>
  <si>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</si>
  <si>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</si>
  <si>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</si>
  <si>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</si>
  <si>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</si>
  <si>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</si>
  <si>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</si>
  <si>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</si>
  <si>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</si>
  <si>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</si>
  <si>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</si>
  <si>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</si>
  <si>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</si>
  <si>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</si>
  <si>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</si>
  <si>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</si>
  <si>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</si>
  <si>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</si>
  <si>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</si>
  <si>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</si>
  <si>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</si>
  <si>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</si>
  <si>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</si>
  <si>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</si>
  <si>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</si>
  <si>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</si>
  <si>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</si>
  <si>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</si>
  <si>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</si>
  <si>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</si>
  <si>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</si>
  <si>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</si>
  <si>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</si>
  <si>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</si>
  <si>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</si>
  <si>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</si>
  <si>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</si>
  <si>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</si>
  <si>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</si>
  <si>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</si>
  <si>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</si>
  <si>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</si>
  <si>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</si>
  <si>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</si>
  <si>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</si>
  <si>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</si>
  <si>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</si>
  <si>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</si>
  <si>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</si>
  <si>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</si>
  <si>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</si>
  <si>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</si>
  <si>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</si>
  <si>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</si>
  <si>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</si>
  <si>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</si>
  <si>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</si>
  <si>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</si>
  <si>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</si>
  <si>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</si>
  <si>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</si>
  <si>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</si>
  <si>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</si>
  <si>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</si>
  <si>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</si>
  <si>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</si>
  <si>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</si>
  <si>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</si>
  <si>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</si>
  <si>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</si>
  <si>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</si>
  <si>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</si>
  <si>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</si>
  <si>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</si>
  <si>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</si>
  <si>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</si>
  <si>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</si>
  <si>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</si>
  <si>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</si>
  <si>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</si>
  <si>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</si>
  <si>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</si>
  <si>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</si>
  <si>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</si>
  <si>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</si>
  <si>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</si>
  <si>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</si>
  <si>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</si>
  <si>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</si>
  <si>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</si>
  <si>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</si>
  <si>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</si>
  <si>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</si>
  <si>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</si>
  <si>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</si>
  <si>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</si>
  <si>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</si>
  <si>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</si>
  <si>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</si>
  <si>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</si>
  <si>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</si>
  <si>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</si>
  <si>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</si>
  <si>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</si>
  <si>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</si>
  <si>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</si>
  <si>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</si>
  <si>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</si>
  <si>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</si>
  <si>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</si>
  <si>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</si>
  <si>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</si>
  <si>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</si>
  <si>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</si>
  <si>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</si>
  <si>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</si>
  <si>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</si>
  <si>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</si>
  <si>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</si>
  <si>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</si>
  <si>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</si>
  <si>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</si>
  <si>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</si>
  <si>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</si>
  <si>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</si>
  <si>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</si>
  <si>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</si>
  <si>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</si>
  <si>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</si>
  <si>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</si>
  <si>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</si>
  <si>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</si>
  <si>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</si>
  <si>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</si>
  <si>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</si>
  <si>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</si>
  <si>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</si>
  <si>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</si>
  <si>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</si>
  <si>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</si>
  <si>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</si>
  <si>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</si>
  <si>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</si>
  <si>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</si>
  <si>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</si>
  <si>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</si>
  <si>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</si>
  <si>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</si>
  <si>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</si>
  <si>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</si>
  <si>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</si>
  <si>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</si>
  <si>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</si>
  <si>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</si>
  <si>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</si>
  <si>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</si>
  <si>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</si>
  <si>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</si>
  <si>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</si>
  <si>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</si>
  <si>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</si>
  <si>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</si>
  <si>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</si>
  <si>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</si>
  <si>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</si>
  <si>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</si>
  <si>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</si>
  <si>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</si>
  <si>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</si>
  <si>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</si>
  <si>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</si>
  <si>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</si>
  <si>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</si>
  <si>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</si>
  <si>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</si>
  <si>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</si>
  <si>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</si>
  <si>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</si>
  <si>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</si>
  <si>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</si>
  <si>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</si>
  <si>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</si>
  <si>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</si>
  <si>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</si>
  <si>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</si>
  <si>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</si>
  <si>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</si>
  <si>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</si>
  <si>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</si>
  <si>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</si>
  <si>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</si>
  <si>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</si>
  <si>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</si>
  <si>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</si>
  <si>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</si>
  <si>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</si>
  <si>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</si>
  <si>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</si>
  <si>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</si>
  <si>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</si>
  <si>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</si>
  <si>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</si>
  <si>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</si>
  <si>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</si>
  <si>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</si>
  <si>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</si>
  <si>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</si>
  <si>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</si>
  <si>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</si>
  <si>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</si>
  <si>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</si>
  <si>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</si>
  <si>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</si>
  <si>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</si>
  <si>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</si>
  <si>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</si>
  <si>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</si>
  <si>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</si>
  <si>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</si>
  <si>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</si>
  <si>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</si>
  <si>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</si>
  <si>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</si>
  <si>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</si>
  <si>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</si>
  <si>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</si>
  <si>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</si>
  <si>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</si>
  <si>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</si>
  <si>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</si>
  <si>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</si>
  <si>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</si>
  <si>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</si>
  <si>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</si>
  <si>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</si>
  <si>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</si>
  <si>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</si>
  <si>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</si>
  <si>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</si>
  <si>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</si>
  <si>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</si>
  <si>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</si>
  <si>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</si>
  <si>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</si>
  <si>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</si>
  <si>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</si>
  <si>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</si>
  <si>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</si>
  <si>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</si>
  <si>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</si>
  <si>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</si>
  <si>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</si>
  <si>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</si>
  <si>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</si>
  <si>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</si>
  <si>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</si>
  <si>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</si>
  <si>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</si>
  <si>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</si>
  <si>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</si>
  <si>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</si>
  <si>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</si>
  <si>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</si>
  <si>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</si>
  <si>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</si>
  <si>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</si>
  <si>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</si>
  <si>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</si>
  <si>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</si>
  <si>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</si>
  <si>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</si>
  <si>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</si>
  <si>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</si>
  <si>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</si>
  <si>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</si>
  <si>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</si>
  <si>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</si>
  <si>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</si>
  <si>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</si>
  <si>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</si>
  <si>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</si>
  <si>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</si>
  <si>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</si>
  <si>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</si>
  <si>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</si>
  <si>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</si>
  <si>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</si>
  <si>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</si>
  <si>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</si>
  <si>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</si>
  <si>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</si>
  <si>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</si>
  <si>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</si>
  <si>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</si>
  <si>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</si>
  <si>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</si>
  <si>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</si>
  <si>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</si>
  <si>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</si>
  <si>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</si>
  <si>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</si>
  <si>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</si>
  <si>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</si>
  <si>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</si>
  <si>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</si>
  <si>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</si>
  <si>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</si>
  <si>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</si>
  <si>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</si>
  <si>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</si>
  <si>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</si>
  <si>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</si>
  <si>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</si>
  <si>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</si>
  <si>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</si>
  <si>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</si>
  <si>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</si>
  <si>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</si>
  <si>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</si>
  <si>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</si>
  <si>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</si>
  <si>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</si>
  <si>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</si>
  <si>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</si>
  <si>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</si>
  <si>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</si>
  <si>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</si>
  <si>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</si>
  <si>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</si>
  <si>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</si>
  <si>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</si>
  <si>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</si>
  <si>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</si>
  <si>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</si>
  <si>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</si>
  <si>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</si>
  <si>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</si>
  <si>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</si>
  <si>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</si>
  <si>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</si>
  <si>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</si>
  <si>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</si>
  <si>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</si>
  <si>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</si>
  <si>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</si>
  <si>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</si>
  <si>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</si>
  <si>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</si>
  <si>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</si>
  <si>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</si>
  <si>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</si>
  <si>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</si>
  <si>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</si>
  <si>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</si>
  <si>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</si>
  <si>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</si>
  <si>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</si>
  <si>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</si>
  <si>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</si>
  <si>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</si>
  <si>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</si>
  <si>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</si>
  <si>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</si>
  <si>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</si>
  <si>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</si>
  <si>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</si>
  <si>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</si>
  <si>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</si>
  <si>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</si>
  <si>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</si>
  <si>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</si>
  <si>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</si>
  <si>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</si>
  <si>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</si>
  <si>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</si>
  <si>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</si>
  <si>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</si>
  <si>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</si>
  <si>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</si>
  <si>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</si>
  <si>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</si>
  <si>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</si>
  <si>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</si>
  <si>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</si>
  <si>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</si>
  <si>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</si>
  <si>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</si>
  <si>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</si>
  <si>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</si>
  <si>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</si>
  <si>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</si>
  <si>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</si>
  <si>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</si>
  <si>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</si>
  <si>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</si>
  <si>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</si>
  <si>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</si>
  <si>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</si>
  <si>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</si>
  <si>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</si>
  <si>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</si>
  <si>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</si>
  <si>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</si>
  <si>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</si>
  <si>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</si>
  <si>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</si>
  <si>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</si>
  <si>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</si>
  <si>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</si>
  <si>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</si>
  <si>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</si>
  <si>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</si>
  <si>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</si>
  <si>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</si>
  <si>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</si>
  <si>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</si>
  <si>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</si>
  <si>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</si>
  <si>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</si>
  <si>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</si>
  <si>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</si>
  <si>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</si>
  <si>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</si>
  <si>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</si>
  <si>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</si>
  <si>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</si>
  <si>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</si>
  <si>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</si>
  <si>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</si>
  <si>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</si>
  <si>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</si>
  <si>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</si>
  <si>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</si>
  <si>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</si>
  <si>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</si>
  <si>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</si>
  <si>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</si>
  <si>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</si>
  <si>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</si>
  <si>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</si>
  <si>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</si>
  <si>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</si>
  <si>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</si>
  <si>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</si>
  <si>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</si>
  <si>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</si>
  <si>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</si>
  <si>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</si>
  <si>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</si>
  <si>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</si>
  <si>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</si>
  <si>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</si>
  <si>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</si>
  <si>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</si>
  <si>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</si>
  <si>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</si>
  <si>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</si>
  <si>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</si>
  <si>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</si>
  <si>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</si>
  <si>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</si>
  <si>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</si>
  <si>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</si>
  <si>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</si>
  <si>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</si>
  <si>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</si>
  <si>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</si>
  <si>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</si>
  <si>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</si>
  <si>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</si>
  <si>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</si>
  <si>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</si>
  <si>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</si>
  <si>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</si>
  <si>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</si>
  <si>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</si>
  <si>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</si>
  <si>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</si>
  <si>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</si>
  <si>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</si>
  <si>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</si>
  <si>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</si>
  <si>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</si>
  <si>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</si>
  <si>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</si>
  <si>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</si>
  <si>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</si>
  <si>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</si>
  <si>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</si>
  <si>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</si>
  <si>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</si>
  <si>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</si>
  <si>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</si>
  <si>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</si>
  <si>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</si>
  <si>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</si>
  <si>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</si>
  <si>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</si>
  <si>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</si>
  <si>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</si>
  <si>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</si>
  <si>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</si>
  <si>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</si>
  <si>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</si>
  <si>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</si>
  <si>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</si>
  <si>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</si>
  <si>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</si>
  <si>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</si>
  <si>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</si>
  <si>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</si>
  <si>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</si>
  <si>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</si>
  <si>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</si>
  <si>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</si>
  <si>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</si>
  <si>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</si>
  <si>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</si>
  <si>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</si>
  <si>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</si>
  <si>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</si>
  <si>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</si>
  <si>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</si>
  <si>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</si>
  <si>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</si>
  <si>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</si>
  <si>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</si>
  <si>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</si>
  <si>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</si>
  <si>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</si>
  <si>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</si>
  <si>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</si>
  <si>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</si>
  <si>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</si>
  <si>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</si>
  <si>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</si>
  <si>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</si>
  <si>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</si>
  <si>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</si>
  <si>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</si>
  <si>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</si>
  <si>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</si>
  <si>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</si>
  <si>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</si>
  <si>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</si>
  <si>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</si>
  <si>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</si>
  <si>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</si>
  <si>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</si>
  <si>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</si>
  <si>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</si>
  <si>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</si>
  <si>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</si>
  <si>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</si>
  <si>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</si>
  <si>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</si>
  <si>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</si>
  <si>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</si>
  <si>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</si>
  <si>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</si>
  <si>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</si>
  <si>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</si>
  <si>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</si>
  <si>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</si>
  <si>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</si>
  <si>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</si>
  <si>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</si>
  <si>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</si>
  <si>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</si>
  <si>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</si>
  <si>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</si>
  <si>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</si>
  <si>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</si>
  <si>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</si>
  <si>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</si>
  <si>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</si>
  <si>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</si>
  <si>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</si>
  <si>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</si>
  <si>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</si>
  <si>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</si>
  <si>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</si>
  <si>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</si>
  <si>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</si>
  <si>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</si>
  <si>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</si>
  <si>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</si>
  <si>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</si>
  <si>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</si>
  <si>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</si>
  <si>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</si>
  <si>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</si>
  <si>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</si>
  <si>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</si>
  <si>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</si>
  <si>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</si>
  <si>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</si>
  <si>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</si>
  <si>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</si>
  <si>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</si>
  <si>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</si>
  <si>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</si>
  <si>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</si>
  <si>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</si>
  <si>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</si>
  <si>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</si>
  <si>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</si>
  <si>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</si>
  <si>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</si>
  <si>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</si>
  <si>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</si>
  <si>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</si>
  <si>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</si>
  <si>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</si>
  <si>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</si>
  <si>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</si>
  <si>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</si>
  <si>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</si>
  <si>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</si>
  <si>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</si>
  <si>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</si>
  <si>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</si>
  <si>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</si>
  <si>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</si>
  <si>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</si>
  <si>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</si>
  <si>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</si>
  <si>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</si>
  <si>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</si>
  <si>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</si>
  <si>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</si>
  <si>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</si>
  <si>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</si>
  <si>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</si>
  <si>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</si>
  <si>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</si>
  <si>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</si>
  <si>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</si>
  <si>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</si>
  <si>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</si>
  <si>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</si>
  <si>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</si>
  <si>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</si>
  <si>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</si>
  <si>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</si>
  <si>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</si>
  <si>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</si>
  <si>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</si>
  <si>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</si>
  <si>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</si>
  <si>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</si>
  <si>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</si>
  <si>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</si>
  <si>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</si>
  <si>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</si>
  <si>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</si>
  <si>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</si>
  <si>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</si>
  <si>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</si>
  <si>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</si>
  <si>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</si>
  <si>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</si>
  <si>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</si>
  <si>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</si>
  <si>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</si>
  <si>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</si>
  <si>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</si>
  <si>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</si>
  <si>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</si>
  <si>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</si>
  <si>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</si>
  <si>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</si>
  <si>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</si>
  <si>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</si>
  <si>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</si>
  <si>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</si>
  <si>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</si>
  <si>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</si>
  <si>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</si>
  <si>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</si>
  <si>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</si>
  <si>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</si>
  <si>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</si>
  <si>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</si>
  <si>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</si>
  <si>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</si>
  <si>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</si>
  <si>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</si>
  <si>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</si>
  <si>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</si>
  <si>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</si>
  <si>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</si>
  <si>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</si>
  <si>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</si>
  <si>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</si>
  <si>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</si>
  <si>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</si>
  <si>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</si>
  <si>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</si>
  <si>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</si>
  <si>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</si>
  <si>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</si>
  <si>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</si>
  <si>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</si>
  <si>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</si>
  <si>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</si>
  <si>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</si>
  <si>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</si>
  <si>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</si>
  <si>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</si>
  <si>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</si>
  <si>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</si>
  <si>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</si>
  <si>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</si>
  <si>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</si>
  <si>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</si>
  <si>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</si>
  <si>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</si>
  <si>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</si>
  <si>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</si>
  <si>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</si>
  <si>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</si>
  <si>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</si>
  <si>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</si>
  <si>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</si>
  <si>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</si>
  <si>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</si>
  <si>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</si>
  <si>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</si>
  <si>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</si>
  <si>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</si>
  <si>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</si>
  <si>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</si>
  <si>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</si>
  <si>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</si>
  <si>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</si>
  <si>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</si>
  <si>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</si>
  <si>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</si>
  <si>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</si>
  <si>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</si>
  <si>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</si>
  <si>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</si>
  <si>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</si>
  <si>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</si>
  <si>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</si>
  <si>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</si>
  <si>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</si>
  <si>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</si>
  <si>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</si>
  <si>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</si>
  <si>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</si>
  <si>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</si>
  <si>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</si>
  <si>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</si>
  <si>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</si>
  <si>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</si>
  <si>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</si>
  <si>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</si>
  <si>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</si>
  <si>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</si>
  <si>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</si>
  <si>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</si>
  <si>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</si>
  <si>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</si>
  <si>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</si>
  <si>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</si>
  <si>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</si>
  <si>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</si>
  <si>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</si>
  <si>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</si>
  <si>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</si>
  <si>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</si>
  <si>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</si>
  <si>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</si>
  <si>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</si>
  <si>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</si>
  <si>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</si>
  <si>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</si>
  <si>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</si>
  <si>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</si>
  <si>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</si>
  <si>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</si>
  <si>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</si>
  <si>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</si>
  <si>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</si>
  <si>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</si>
  <si>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</si>
  <si>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</si>
  <si>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</si>
  <si>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</si>
  <si>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</si>
  <si>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</si>
  <si>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</si>
  <si>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</si>
  <si>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</si>
  <si>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</si>
  <si>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</si>
  <si>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</si>
  <si>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</si>
  <si>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</si>
  <si>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</si>
  <si>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</si>
  <si>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</si>
  <si>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</si>
  <si>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</si>
  <si>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</si>
  <si>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</si>
  <si>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</si>
  <si>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</si>
  <si>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</si>
  <si>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</si>
  <si>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</si>
  <si>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</si>
  <si>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</si>
  <si>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</si>
  <si>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</si>
  <si>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</si>
  <si>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</si>
  <si>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</si>
  <si>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</si>
  <si>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</si>
  <si>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</si>
  <si>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</si>
  <si>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</si>
  <si>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</si>
  <si>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</si>
  <si>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</si>
  <si>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</si>
  <si>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</si>
  <si>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</si>
  <si>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</si>
  <si>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</si>
  <si>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</si>
  <si>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</si>
  <si>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</si>
  <si>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</si>
  <si>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</si>
  <si>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</si>
  <si>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</si>
  <si>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</si>
  <si>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</si>
  <si>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</si>
  <si>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</si>
  <si>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</si>
  <si>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</si>
  <si>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</si>
  <si>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</si>
  <si>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</si>
  <si>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</si>
  <si>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</si>
  <si>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</si>
  <si>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</si>
  <si>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</si>
  <si>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</si>
  <si>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</si>
  <si>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</si>
  <si>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</si>
  <si>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</si>
  <si>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</si>
  <si>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</si>
  <si>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</si>
  <si>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</si>
  <si>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</si>
  <si>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</si>
  <si>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</si>
  <si>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</si>
  <si>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</si>
  <si>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</si>
  <si>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</si>
  <si>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</si>
  <si>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</si>
  <si>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</si>
  <si>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</si>
  <si>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</si>
  <si>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</si>
  <si>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</si>
  <si>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</si>
  <si>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</si>
  <si>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</si>
  <si>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</si>
  <si>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</si>
  <si>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</si>
  <si>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</si>
  <si>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</si>
  <si>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</si>
  <si>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</si>
  <si>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</si>
  <si>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</si>
  <si>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</si>
  <si>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</si>
  <si>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</si>
  <si>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</si>
  <si>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</si>
  <si>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</si>
  <si>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</si>
  <si>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</si>
  <si>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</si>
  <si>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</si>
  <si>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</si>
  <si>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</si>
  <si>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</si>
  <si>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</si>
  <si>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</si>
  <si>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</si>
  <si>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</si>
  <si>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</si>
  <si>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</si>
  <si>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</si>
  <si>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</si>
  <si>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</si>
  <si>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</si>
  <si>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</si>
  <si>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</si>
  <si>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</si>
  <si>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</si>
  <si>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</si>
  <si>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</si>
  <si>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</si>
  <si>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</si>
  <si>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</si>
  <si>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</si>
  <si>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</si>
  <si>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</si>
  <si>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</si>
  <si>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</si>
  <si>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</si>
  <si>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</si>
  <si>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</si>
  <si>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</si>
  <si>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</si>
  <si>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</si>
  <si>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</si>
  <si>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</si>
  <si>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</si>
  <si>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</si>
  <si>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</si>
  <si>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</si>
  <si>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</si>
  <si>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</si>
  <si>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</si>
  <si>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</si>
  <si>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</si>
  <si>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</si>
  <si>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</si>
  <si>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</si>
  <si>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</si>
  <si>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</si>
  <si>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</si>
  <si>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</si>
  <si>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</si>
  <si>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</si>
  <si>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</si>
  <si>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</si>
  <si>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</si>
  <si>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</si>
  <si>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</si>
  <si>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</si>
  <si>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</si>
  <si>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</si>
  <si>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</si>
  <si>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</si>
  <si>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</si>
  <si>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</si>
  <si>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</si>
  <si>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</si>
  <si>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</si>
  <si>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</si>
  <si>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</si>
  <si>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</si>
  <si>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</si>
  <si>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</si>
  <si>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</si>
  <si>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</si>
  <si>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</si>
  <si>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</si>
  <si>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</si>
  <si>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</si>
  <si>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</si>
  <si>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</si>
  <si>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</si>
  <si>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</si>
  <si>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</si>
  <si>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</si>
  <si>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</si>
  <si>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</si>
  <si>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</si>
  <si>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</si>
  <si>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</si>
  <si>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</si>
  <si>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</si>
  <si>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</si>
  <si>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</si>
  <si>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</si>
  <si>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</si>
  <si>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</si>
  <si>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</si>
  <si>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</si>
  <si>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</si>
  <si>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</si>
  <si>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</si>
  <si>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</si>
  <si>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</si>
  <si>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</si>
  <si>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</si>
  <si>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</si>
  <si>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</si>
  <si>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</si>
  <si>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</si>
  <si>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</si>
  <si>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</si>
  <si>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</si>
  <si>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</si>
  <si>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</si>
  <si>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</si>
  <si>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</si>
  <si>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</si>
  <si>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</si>
  <si>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</si>
  <si>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</si>
  <si>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</si>
  <si>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</si>
  <si>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</si>
  <si>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</si>
  <si>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</si>
  <si>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</si>
  <si>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</si>
  <si>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</si>
  <si>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</si>
  <si>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</si>
  <si>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</si>
  <si>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</si>
  <si>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</si>
  <si>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</si>
  <si>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</si>
  <si>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</si>
  <si>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</si>
  <si>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</si>
  <si>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</si>
  <si>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</si>
  <si>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</si>
  <si>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</si>
  <si>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</si>
  <si>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</si>
  <si>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</si>
  <si>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</si>
  <si>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</si>
  <si>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</si>
  <si>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</si>
  <si>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</si>
  <si>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</si>
  <si>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</si>
  <si>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</si>
  <si>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</si>
  <si>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</si>
  <si>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</si>
  <si>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</si>
  <si>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</si>
  <si>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</si>
  <si>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</si>
  <si>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</si>
  <si>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</si>
  <si>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</si>
  <si>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</si>
  <si>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</si>
  <si>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</si>
  <si>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</si>
  <si>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</si>
  <si>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</si>
  <si>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</si>
  <si>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</si>
  <si>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</si>
  <si>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</si>
  <si>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</si>
  <si>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</si>
  <si>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</si>
  <si>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</si>
  <si>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</si>
  <si>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</si>
  <si>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</si>
  <si>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</si>
  <si>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</si>
  <si>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</si>
  <si>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</si>
  <si>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</si>
  <si>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</si>
  <si>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</si>
  <si>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</si>
  <si>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</si>
  <si>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</si>
  <si>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</si>
  <si>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</si>
  <si>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</si>
  <si>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</si>
  <si>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</si>
  <si>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</si>
  <si>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</si>
  <si>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</si>
  <si>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</si>
  <si>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</si>
  <si>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</si>
  <si>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</si>
  <si>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</si>
  <si>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</si>
  <si>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</si>
  <si>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</si>
  <si>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</si>
  <si>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</si>
  <si>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</si>
  <si>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</si>
  <si>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</si>
  <si>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</si>
  <si>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</si>
  <si>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</si>
  <si>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</si>
  <si>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</si>
  <si>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</si>
  <si>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</si>
  <si>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</si>
  <si>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</si>
  <si>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</si>
  <si>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</si>
  <si>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</si>
  <si>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</si>
  <si>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</si>
  <si>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</si>
  <si>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</si>
  <si>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</si>
  <si>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</si>
  <si>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</si>
  <si>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</si>
  <si>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</si>
  <si>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</si>
  <si>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</si>
  <si>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</si>
  <si>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</si>
  <si>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</si>
  <si>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</si>
  <si>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</si>
  <si>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</si>
  <si>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</si>
  <si>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</si>
  <si>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</si>
  <si>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</si>
  <si>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</si>
  <si>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</si>
  <si>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</si>
  <si>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</si>
  <si>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</si>
  <si>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</si>
  <si>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</si>
  <si>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</si>
  <si>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</si>
  <si>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</si>
  <si>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</si>
  <si>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</si>
  <si>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</si>
  <si>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</si>
  <si>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</si>
  <si>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</si>
  <si>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</si>
  <si>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</si>
  <si>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</si>
  <si>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</si>
  <si>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</si>
  <si>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</si>
  <si>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</si>
  <si>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</si>
  <si>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</si>
  <si>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</si>
  <si>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</si>
  <si>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</si>
  <si>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</si>
  <si>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</si>
  <si>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</si>
  <si>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</si>
  <si>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</si>
  <si>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</si>
  <si>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</si>
  <si>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</si>
  <si>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</si>
  <si>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</si>
  <si>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</si>
  <si>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</si>
  <si>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</si>
  <si>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</si>
  <si>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</si>
  <si>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</si>
  <si>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</si>
  <si>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</si>
  <si>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</si>
  <si>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</si>
  <si>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</si>
  <si>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</si>
  <si>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</si>
  <si>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</si>
  <si>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</si>
  <si>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</si>
  <si>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</si>
  <si>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</si>
  <si>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</si>
  <si>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</si>
  <si>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</si>
  <si>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</si>
  <si>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</si>
  <si>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</si>
  <si>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</si>
  <si>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</si>
  <si>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</si>
  <si>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</si>
  <si>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</si>
  <si>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</si>
  <si>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</si>
  <si>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</si>
  <si>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</si>
  <si>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</si>
  <si>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</si>
  <si>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</si>
  <si>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</si>
  <si>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</si>
  <si>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</si>
  <si>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</si>
  <si>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</si>
  <si>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</si>
  <si>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</si>
  <si>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</si>
  <si>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</si>
  <si>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</si>
  <si>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</si>
  <si>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</si>
  <si>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</si>
  <si>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</si>
  <si>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</si>
  <si>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</si>
  <si>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</si>
  <si>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</si>
  <si>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</si>
  <si>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</si>
  <si>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</si>
  <si>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</si>
  <si>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</si>
  <si>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</si>
  <si>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</si>
  <si>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</si>
  <si>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</si>
  <si>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</si>
  <si>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</si>
  <si>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</si>
  <si>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</si>
  <si>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</si>
  <si>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</si>
  <si>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</si>
  <si>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</si>
  <si>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</si>
  <si>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</si>
  <si>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</si>
  <si>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</si>
  <si>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</si>
  <si>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</si>
  <si>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</si>
  <si>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</si>
  <si>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</si>
  <si>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</si>
  <si>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</si>
  <si>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</si>
  <si>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</si>
  <si>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</si>
  <si>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</si>
  <si>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</si>
  <si>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</si>
  <si>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</si>
  <si>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</si>
  <si>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</si>
  <si>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</si>
  <si>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</si>
  <si>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</si>
  <si>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</si>
  <si>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</si>
  <si>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</si>
  <si>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</si>
  <si>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</si>
  <si>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</si>
  <si>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</si>
  <si>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</si>
  <si>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</si>
  <si>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</si>
  <si>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</si>
  <si>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</si>
  <si>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</si>
  <si>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</si>
  <si>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</si>
  <si>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</si>
  <si>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</si>
  <si>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</si>
  <si>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</si>
  <si>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</si>
  <si>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</si>
  <si>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</si>
  <si>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</si>
  <si>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</si>
  <si>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</si>
  <si>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</si>
  <si>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</si>
  <si>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</si>
  <si>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</si>
  <si>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</si>
  <si>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</si>
  <si>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</si>
  <si>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</si>
  <si>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</si>
  <si>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</si>
  <si>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</si>
  <si>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</si>
  <si>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</si>
  <si>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</si>
  <si>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</si>
  <si>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</si>
  <si>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</si>
  <si>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</si>
  <si>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</si>
  <si>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</si>
  <si>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</si>
  <si>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</si>
  <si>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</si>
  <si>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</si>
  <si>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</si>
  <si>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</si>
  <si>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</si>
  <si>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</si>
  <si>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</si>
  <si>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</si>
  <si>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</si>
  <si>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</si>
  <si>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</si>
  <si>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</si>
  <si>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</si>
  <si>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</si>
  <si>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</si>
  <si>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</si>
  <si>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</si>
  <si>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</si>
  <si>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</si>
  <si>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</si>
  <si>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</si>
  <si>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</si>
  <si>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</si>
  <si>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</si>
  <si>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</si>
  <si>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</si>
  <si>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</si>
  <si>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</si>
  <si>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</si>
  <si>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</si>
  <si>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</si>
  <si>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</si>
  <si>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</si>
  <si>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</si>
  <si>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</si>
  <si>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</si>
  <si>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</si>
  <si>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</si>
  <si>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</si>
  <si>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</si>
  <si>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</si>
  <si>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</si>
  <si>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</si>
  <si>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</si>
  <si>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</si>
  <si>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</si>
  <si>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</si>
  <si>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</si>
  <si>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</si>
  <si>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</si>
  <si>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</si>
  <si>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</si>
  <si>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</si>
  <si>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</si>
  <si>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</si>
  <si>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</si>
  <si>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</si>
  <si>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</si>
  <si>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</si>
  <si>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</si>
  <si>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</si>
  <si>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</si>
  <si>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</si>
  <si>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</si>
  <si>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</si>
  <si>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</si>
  <si>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</si>
  <si>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</si>
  <si>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</si>
  <si>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</si>
  <si>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</si>
  <si>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</si>
  <si>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</si>
  <si>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</si>
  <si>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</si>
  <si>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</si>
  <si>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</si>
  <si>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</si>
  <si>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</si>
  <si>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</si>
  <si>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</si>
  <si>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</si>
  <si>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</si>
  <si>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</si>
  <si>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</si>
  <si>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</si>
  <si>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</si>
  <si>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</si>
  <si>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</si>
  <si>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</si>
  <si>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</si>
  <si>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</si>
  <si>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</si>
  <si>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</si>
  <si>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</si>
  <si>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</si>
  <si>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</si>
  <si>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</si>
  <si>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</si>
  <si>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</si>
  <si>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</si>
  <si>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</si>
  <si>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</si>
  <si>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</si>
  <si>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</si>
  <si>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</si>
  <si>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</si>
  <si>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</si>
  <si>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</si>
  <si>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</si>
  <si>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</si>
  <si>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</si>
  <si>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</si>
  <si>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</si>
  <si>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</si>
  <si>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</si>
  <si>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</si>
  <si>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</si>
  <si>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</si>
  <si>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</si>
  <si>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</si>
  <si>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</si>
  <si>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</si>
  <si>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</si>
  <si>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</si>
  <si>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</si>
  <si>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</si>
  <si>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</si>
  <si>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</si>
  <si>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</si>
  <si>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</si>
  <si>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</si>
  <si>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</si>
  <si>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</si>
  <si>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</si>
  <si>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</si>
  <si>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</si>
  <si>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</si>
  <si>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</si>
  <si>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</si>
  <si>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</si>
  <si>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</si>
  <si>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</si>
  <si>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</si>
  <si>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</si>
  <si>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</si>
  <si>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</si>
  <si>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</si>
  <si>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</si>
  <si>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</si>
  <si>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</si>
  <si>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</si>
  <si>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</si>
  <si>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</si>
  <si>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</si>
  <si>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</si>
  <si>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</si>
  <si>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</si>
  <si>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</si>
  <si>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</si>
  <si>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</si>
  <si>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</si>
  <si>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</si>
  <si>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</si>
  <si>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</si>
  <si>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</si>
  <si>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</si>
  <si>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</si>
  <si>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</si>
  <si>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</si>
  <si>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</si>
  <si>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</si>
  <si>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</si>
  <si>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</si>
  <si>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</si>
  <si>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</si>
  <si>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</si>
  <si>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</si>
  <si>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</si>
  <si>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</si>
  <si>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</si>
  <si>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</si>
  <si>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</si>
  <si>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</si>
  <si>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</si>
  <si>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</si>
  <si>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</si>
  <si>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</si>
  <si>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</si>
  <si>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</si>
  <si>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</si>
  <si>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</si>
  <si>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</si>
  <si>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</si>
  <si>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</si>
  <si>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</si>
  <si>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</si>
  <si>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</si>
  <si>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</si>
  <si>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</si>
  <si>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</si>
  <si>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</si>
  <si>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</si>
  <si>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</si>
  <si>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</si>
  <si>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</si>
  <si>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</si>
  <si>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</si>
  <si>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</si>
  <si>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</si>
  <si>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</si>
  <si>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</si>
  <si>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</si>
  <si>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</si>
  <si>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</si>
  <si>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</si>
  <si>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</si>
  <si>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</si>
  <si>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</si>
  <si>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</si>
  <si>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</si>
  <si>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</si>
  <si>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</si>
  <si>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</si>
  <si>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</si>
  <si>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</si>
  <si>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</si>
  <si>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</si>
  <si>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</si>
  <si>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</si>
  <si>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</si>
  <si>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</si>
  <si>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</si>
  <si>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</si>
  <si>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</si>
  <si>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</si>
  <si>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</si>
  <si>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</si>
  <si>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</si>
  <si>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</si>
  <si>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</si>
  <si>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</si>
  <si>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</si>
  <si>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</si>
  <si>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</si>
  <si>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</si>
  <si>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</si>
  <si>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</si>
  <si>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</si>
  <si>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</si>
  <si>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</si>
  <si>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</si>
  <si>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</si>
  <si>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</si>
  <si>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</si>
  <si>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</si>
  <si>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</si>
  <si>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</si>
  <si>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</si>
  <si>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</si>
  <si>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</si>
  <si>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</si>
  <si>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</si>
  <si>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</si>
  <si>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</si>
  <si>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</si>
  <si>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</si>
  <si>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</si>
  <si>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</si>
  <si>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</si>
  <si>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</si>
  <si>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</si>
  <si>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</si>
  <si>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</si>
  <si>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</si>
  <si>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</si>
  <si>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</si>
  <si>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</si>
  <si>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</si>
  <si>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</si>
  <si>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</si>
  <si>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</si>
  <si>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</si>
  <si>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</si>
  <si>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</si>
  <si>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</si>
  <si>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</si>
  <si>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</si>
  <si>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</si>
  <si>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</si>
  <si>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</si>
  <si>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</si>
  <si>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</si>
  <si>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</si>
  <si>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</si>
  <si>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</si>
  <si>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</si>
  <si>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</si>
  <si>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</si>
  <si>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</si>
  <si>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</si>
  <si>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</si>
  <si>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</si>
  <si>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</si>
  <si>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</si>
  <si>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</si>
  <si>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</si>
  <si>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</si>
  <si>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</si>
  <si>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</si>
  <si>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</si>
  <si>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</si>
  <si>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</si>
  <si>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</si>
  <si>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</si>
  <si>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</si>
  <si>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</si>
  <si>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</si>
  <si>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</si>
  <si>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</si>
  <si>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</si>
  <si>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</si>
  <si>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</si>
  <si>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</si>
  <si>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</si>
  <si>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</si>
  <si>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</si>
  <si>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</si>
  <si>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</si>
  <si>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</si>
  <si>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</si>
  <si>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</si>
  <si>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</si>
  <si>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</si>
  <si>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</si>
  <si>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</si>
  <si>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</si>
  <si>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</si>
  <si>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</si>
  <si>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</si>
  <si>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</si>
  <si>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</si>
  <si>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</si>
  <si>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</si>
  <si>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</si>
  <si>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</si>
  <si>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</si>
  <si>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</si>
  <si>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</si>
  <si>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</si>
  <si>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</si>
  <si>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</si>
  <si>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</si>
  <si>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</si>
  <si>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</si>
  <si>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</si>
  <si>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</si>
  <si>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</si>
  <si>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</si>
  <si>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</si>
  <si>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</si>
  <si>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</si>
  <si>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</si>
  <si>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</si>
  <si>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</si>
  <si>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</si>
  <si>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</si>
  <si>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</si>
  <si>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</si>
  <si>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</si>
  <si>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</si>
  <si>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</si>
  <si>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</si>
  <si>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</si>
  <si>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</si>
  <si>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</si>
  <si>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</si>
  <si>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</si>
  <si>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</si>
  <si>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</si>
  <si>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</si>
  <si>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</si>
  <si>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</si>
  <si>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</si>
  <si>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</si>
  <si>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</si>
  <si>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</si>
  <si>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</si>
  <si>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</si>
  <si>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</si>
  <si>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</si>
  <si>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</si>
  <si>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</si>
  <si>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</si>
  <si>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</si>
  <si>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</si>
  <si>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</si>
  <si>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</si>
  <si>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</si>
  <si>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</si>
  <si>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</si>
  <si>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</si>
  <si>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</si>
  <si>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</si>
  <si>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</si>
  <si>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</si>
  <si>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</si>
  <si>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</si>
  <si>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</si>
  <si>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</si>
  <si>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</si>
  <si>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</si>
  <si>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</si>
  <si>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</si>
  <si>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</si>
  <si>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</si>
  <si>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</si>
  <si>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</si>
  <si>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</si>
  <si>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</si>
  <si>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</si>
  <si>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</si>
  <si>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</si>
  <si>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</si>
  <si>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</si>
  <si>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</si>
  <si>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</si>
  <si>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</si>
  <si>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</si>
  <si>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</si>
  <si>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</si>
  <si>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</si>
  <si>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</si>
  <si>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</si>
  <si>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</si>
  <si>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</si>
  <si>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</si>
  <si>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</si>
  <si>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</si>
  <si>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</si>
  <si>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</si>
  <si>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</si>
  <si>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</si>
  <si>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</si>
  <si>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</si>
  <si>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</si>
  <si>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</si>
  <si>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</si>
  <si>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</si>
  <si>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</si>
  <si>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</si>
  <si>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</si>
  <si>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</si>
  <si>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</si>
  <si>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</si>
  <si>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</si>
  <si>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</si>
  <si>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</si>
  <si>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</si>
  <si>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</si>
  <si>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</si>
  <si>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</si>
  <si>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</si>
  <si>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</si>
  <si>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</si>
  <si>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</si>
  <si>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</si>
  <si>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</si>
  <si>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</si>
  <si>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</si>
  <si>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</si>
  <si>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</si>
  <si>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</si>
  <si>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</si>
  <si>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</si>
  <si>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</si>
  <si>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</si>
  <si>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</si>
  <si>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</si>
  <si>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</si>
  <si>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</si>
  <si>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</si>
  <si>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</si>
  <si>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</si>
  <si>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</si>
  <si>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</si>
  <si>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</si>
  <si>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</si>
  <si>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</si>
  <si>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</si>
  <si>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</si>
  <si>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</si>
  <si>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</si>
  <si>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</si>
  <si>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</si>
  <si>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</si>
  <si>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</si>
  <si>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</si>
  <si>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</si>
  <si>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</si>
  <si>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</si>
  <si>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</si>
  <si>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</si>
  <si>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</si>
  <si>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</si>
  <si>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</si>
  <si>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</si>
  <si>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</si>
  <si>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</si>
  <si>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</si>
  <si>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</si>
  <si>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</si>
  <si>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</si>
  <si>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</si>
  <si>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</si>
  <si>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</si>
  <si>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</si>
  <si>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</si>
  <si>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</si>
  <si>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</si>
  <si>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</si>
  <si>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</si>
  <si>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</si>
  <si>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</si>
  <si>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</si>
  <si>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</si>
  <si>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</si>
  <si>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</si>
  <si>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</si>
  <si>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</si>
  <si>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</si>
  <si>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</si>
  <si>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</si>
  <si>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</si>
  <si>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</si>
  <si>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</si>
  <si>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</si>
  <si>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</si>
  <si>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</si>
  <si>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</si>
  <si>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</si>
  <si>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</si>
  <si>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</si>
  <si>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</si>
  <si>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</si>
  <si>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</si>
  <si>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</si>
  <si>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</si>
  <si>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</si>
  <si>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</si>
  <si>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</si>
  <si>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</si>
  <si>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</si>
  <si>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</si>
  <si>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</si>
  <si>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</si>
  <si>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</si>
  <si>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</si>
  <si>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</si>
  <si>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</si>
  <si>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</si>
  <si>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</si>
  <si>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</si>
  <si>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</si>
  <si>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</si>
  <si>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</si>
  <si>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</si>
  <si>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</si>
  <si>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</si>
  <si>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</si>
  <si>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</si>
  <si>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</si>
  <si>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</si>
  <si>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</si>
  <si>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</si>
  <si>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</si>
  <si>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</si>
  <si>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</si>
  <si>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</si>
  <si>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</si>
  <si>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</si>
  <si>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</si>
  <si>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</si>
  <si>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</si>
  <si>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</si>
  <si>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</si>
  <si>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</si>
  <si>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</si>
  <si>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</si>
  <si>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</si>
  <si>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</si>
  <si>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</si>
  <si>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</si>
  <si>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</si>
  <si>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</si>
  <si>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</si>
  <si>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</si>
  <si>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</si>
  <si>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</si>
  <si>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</si>
  <si>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</si>
  <si>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</si>
  <si>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</si>
  <si>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</si>
  <si>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</si>
  <si>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</si>
  <si>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</si>
  <si>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</si>
  <si>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</si>
  <si>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</si>
  <si>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</si>
  <si>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</si>
  <si>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</si>
  <si>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</si>
  <si>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</si>
  <si>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</si>
  <si>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</si>
  <si>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</si>
  <si>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</si>
  <si>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</si>
  <si>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</si>
  <si>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</si>
  <si>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</si>
  <si>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</si>
  <si>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</si>
  <si>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</si>
  <si>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</si>
  <si>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</si>
  <si>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</si>
  <si>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</si>
  <si>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</si>
  <si>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</si>
  <si>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</si>
  <si>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</si>
  <si>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</si>
  <si>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</si>
  <si>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</si>
  <si>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</si>
  <si>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</si>
  <si>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</si>
  <si>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</si>
  <si>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</si>
  <si>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</si>
  <si>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</si>
  <si>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</si>
  <si>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</si>
  <si>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</si>
  <si>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</si>
  <si>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</si>
  <si>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</si>
  <si>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</si>
  <si>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</si>
  <si>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</si>
  <si>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</si>
  <si>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</si>
  <si>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</si>
  <si>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</si>
  <si>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</si>
  <si>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</si>
  <si>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</si>
  <si>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</si>
  <si>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</si>
  <si>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</si>
  <si>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</si>
  <si>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</si>
  <si>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</si>
  <si>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</si>
  <si>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</si>
  <si>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</si>
  <si>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</si>
  <si>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</si>
  <si>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</si>
  <si>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</si>
  <si>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</si>
  <si>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</si>
  <si>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</si>
  <si>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</si>
  <si>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</si>
  <si>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</si>
  <si>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</si>
  <si>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</si>
  <si>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</si>
  <si>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</si>
  <si>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</si>
  <si>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</si>
  <si>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</si>
  <si>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</si>
  <si>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</si>
  <si>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</si>
  <si>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</si>
  <si>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</si>
  <si>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</si>
  <si>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</si>
  <si>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</si>
  <si>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</si>
  <si>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</si>
  <si>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</si>
  <si>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</si>
  <si>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</si>
  <si>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</si>
  <si>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</si>
  <si>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</si>
  <si>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</si>
  <si>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</si>
  <si>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</si>
  <si>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</si>
  <si>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</si>
  <si>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</si>
  <si>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</si>
  <si>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</si>
  <si>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</si>
  <si>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</si>
  <si>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</si>
  <si>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</si>
  <si>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</si>
  <si>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</si>
  <si>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</si>
  <si>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</si>
  <si>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</si>
  <si>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</si>
  <si>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</si>
  <si>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</si>
  <si>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</si>
  <si>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</si>
  <si>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</si>
  <si>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</si>
  <si>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</si>
  <si>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</si>
  <si>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</si>
  <si>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</si>
  <si>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</si>
  <si>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</si>
  <si>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</si>
  <si>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</si>
  <si>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</si>
  <si>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</si>
  <si>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</si>
  <si>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</si>
  <si>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</si>
  <si>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</si>
  <si>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</si>
  <si>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</si>
  <si>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</si>
  <si>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</si>
  <si>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</si>
  <si>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</si>
  <si>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</si>
  <si>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</si>
  <si>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</si>
  <si>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</si>
  <si>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PCM-20251010-00001203 </t>
  </si>
  <si>
    <t>80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</si>
  <si>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</si>
  <si>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</si>
  <si>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</si>
  <si>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</si>
  <si>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</si>
  <si>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</si>
  <si>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</si>
  <si>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</si>
  <si>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</si>
  <si>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</si>
  <si>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</si>
  <si>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</si>
  <si>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</si>
  <si>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</si>
  <si>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PCM-20251010-00001162</t>
  </si>
  <si>
    <t>arranging team as concern team at another site</t>
  </si>
  <si>
    <t>PCM-20251010-00001182</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</si>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</sst>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7" totalsRowShown="0" headerRowDxfId="48" dataDxfId="47" headerRowBorderDxfId="45" tableBorderDxfId="46" totalsRowBorderDxfId="44">
  <autoFilter ref="A1:L4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7" totalsRowShown="0" headerRowDxfId="15" dataDxfId="14" headerRowBorderDxfId="12" tableBorderDxfId="13">
  <autoFilter ref="A1:L1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277.88631655092468</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0.376987847223063</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45940.834742476851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45940.834742476851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45940.834742476851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45940.834742476851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45940.834742476851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45940.834742476851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45940.834742476851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45940.834742476851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45940.834742476851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45940.834742476851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45940.834742476851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45940.834742476851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45940.834742476851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45940.834742476851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45940.834742476851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45940.834742476851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45940.834742476851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45940.834742476851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45940.834742476851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45940.834742476851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45940.834742476851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45940.834742476851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45940.834742476851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45940.834742476851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45940.834742476851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45940.834742476851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45940.834742476851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45940.834742476851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45940.834742476851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45940.834742476851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45940.834742476851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45940.834742476851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45940.834742476851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45940.834742476851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45940.834742476851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45940.834742476851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45940.834742476851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45940.834742476851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45940.834742476851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45940.834742476851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45940.834742476851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45940.834742476851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45940.834742476851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45940.834742476851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45940.834742476851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45940.834742476851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45940.834742476851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45940.834742476851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45940.834742476851</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A25F16E4-526A-46C6-A99C-33C79DE093EB}"/>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134.10765914351941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115.83490451388934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45940.834742476851</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45940.834742476851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45940.834742476851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45940.834742476851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45940.834742476851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45940.834742476851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45940.834742476851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45940.834742476851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45940.834742476851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45940.834742476851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45940.834742476851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45940.834742476851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45940.834742476851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45940.834742476851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45940.834742476851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45940.834742476851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45940.834742476851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45940.834742476851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45940.834742476851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45940.834742476851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45940.834742476851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45940.834742476851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45940.834742476851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45940.834742476851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45940.834742476851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45940.834742476851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45940.834742476851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45940.834742476851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45940.834742476851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45940.834742476851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45940.834742476851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45940.834742476851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45940.834742476851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45940.834742476851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45940.834742476851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45940.834742476851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45940.834742476851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45940.834742476851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45940.834742476851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45940.834742476851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45940.834742476851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45940.834742476851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45940.834742476851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45940.834742476851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45940.834742476851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45940.834742476851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45940.834742476851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45940.834742476851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45940.834742476851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45940.834742476851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45940.834742476851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45940.834742476851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45940.834742476851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45940.834742476851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45940.834742476851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45940.834742476851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45940.834742476851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45940.834742476851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45940.834742476851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45940.834742476851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45940.834742476851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45940.834742476851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45940.834742476851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45940.834742476851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45940.834742476851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45940.834742476851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45940.834742476851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45940.834742476851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45940.834742476851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45940.834742476851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45940.834742476851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45940.834742476851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45940.834742476851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45940.834742476851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45940.834742476851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45940.834742476851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45940.834742476851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45940.834742476851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45940.834742476851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45940.834742476851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45940.834742476851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45940.834742476851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45940.834742476851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45940.834742476851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45940.834742476851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45940.834742476851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45940.834742476851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45940.834742476851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45940.834742476851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45940.834742476851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45940.834742476851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45940.834742476851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45940.834742476851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45940.834742476851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45940.834742476851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45940.834742476851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45940.834742476851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45940.834742476851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45940.834742476851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45940.834742476851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45940.834742476851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45940.834742476851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45940.834742476851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45940.834742476851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45940.834742476851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45940.834742476851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45940.834742476851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45940.834742476851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45940.834742476851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45940.834742476851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45940.834742476851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45940.834742476851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45940.834742476851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45940.834742476851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45940.834742476851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45940.834742476851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45940.834742476851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45940.834742476851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45940.834742476851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45940.834742476851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45940.834742476851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45940.834742476851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45940.834742476851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45940.834742476851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45940.834742476851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45940.834742476851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45940.834742476851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45940.834742476851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45940.834742476851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45940.834742476851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45940.834742476851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45940.834742476851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45940.834742476851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45940.834742476851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45940.834742476851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45940.834742476851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45940.834742476851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45940.834742476851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45940.834742476851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45940.834742476851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45940.834742476851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45940.834742476851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45940.834742476851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45940.834742476851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45940.834742476851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45940.834742476851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45940.834742476851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45940.834742476851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45940.834742476851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45940.834742476851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45940.834742476851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45940.834742476851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45940.834742476851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45940.834742476851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45940.834742476851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45940.834742476851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45940.834742476851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45940.834742476851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45940.834742476851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45940.834742476851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45940.834742476851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45940.834742476851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45940.834742476851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45940.834742476851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45940.834742476851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45940.834742476851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45940.834742476851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45940.834742476851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45940.834742476851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45940.834742476851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45940.834742476851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45940.834742476851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45940.834742476851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45940.834742476851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45940.834742476851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45940.834742476851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45940.834742476851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45940.834742476851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45940.834742476851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45940.834742476851</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45940.834742476851</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45940.834742476851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45940.834742476851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45940.834742476851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45940.834742476851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45940.834742476851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45940.834742476851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45940.834742476851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45940.834742476851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45940.834742476851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45940.834742476851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45940.834742476851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45940.834742476851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45940.834742476851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45940.834742476851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45940.834742476851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45940.834742476851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45940.834742476851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45940.834742476851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45940.834742476851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45940.834742476851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45940.834742476851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45940.834742476851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45940.834742476851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45940.834742476851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45940.834742476851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45940.834742476851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45940.834742476851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45940.834742476851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45940.834742476851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45940.834742476851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45940.834742476851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45940.834742476851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45940.834742476851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45940.834742476851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45940.834742476851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45940.834742476851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45940.834742476851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45940.834742476851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45940.834742476851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45940.834742476851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45940.834742476851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45940.834742476851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45940.834742476851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45940.834742476851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45940.834742476851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45940.834742476851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45940.834742476851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45940.834742476851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45940.834742476851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45940.834742476851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45940.834742476851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45940.834742476851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45940.834742476851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45940.834742476851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45940.834742476851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45940.834742476851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45940.834742476851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45940.834742476851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45940.834742476851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45940.834742476851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45940.834742476851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45940.834742476851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45940.834742476851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45940.834742476851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45940.834742476851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45940.834742476851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45940.834742476851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45940.834742476851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45940.834742476851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45940.834742476851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45940.834742476851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45940.834742476851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45940.834742476851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45940.834742476851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45940.834742476851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45940.834742476851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45940.834742476851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45940.834742476851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45940.834742476851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45940.834742476851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45940.834742476851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45940.834742476851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45940.834742476851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45940.834742476851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45940.834742476851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45940.834742476851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45940.834742476851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45940.834742476851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45940.834742476851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45940.834742476851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45940.834742476851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45940.834742476851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45940.834742476851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45940.834742476851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45940.834742476851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45940.834742476851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45940.834742476851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45940.834742476851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45940.834742476851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45940.834742476851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45940.834742476851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45940.834742476851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45940.834742476851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45940.834742476851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45940.834742476851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45940.834742476851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45940.834742476851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45940.834742476851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45940.834742476851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45940.834742476851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45940.834742476851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45940.834742476851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45940.834742476851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45940.834742476851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45940.834742476851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45940.834742476851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45940.834742476851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45940.834742476851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45940.834742476851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45940.834742476851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45940.834742476851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45940.834742476851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45940.834742476851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45940.834742476851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45940.834742476851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45940.834742476851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45940.834742476851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45940.834742476851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45940.834742476851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45940.834742476851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45940.834742476851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45940.834742476851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45940.834742476851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45940.834742476851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45940.834742476851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45940.834742476851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45940.834742476851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45940.834742476851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45940.834742476851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45940.834742476851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45940.834742476851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45940.834742476851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45940.834742476851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45940.834742476851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45940.834742476851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45940.834742476851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45940.834742476851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45940.834742476851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45940.834742476851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45940.834742476851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45940.834742476851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45940.834742476851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45940.834742476851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45940.834742476851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45940.834742476851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45940.834742476851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45940.834742476851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45940.834742476851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45940.834742476851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45940.834742476851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45940.834742476851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45940.834742476851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45940.834742476851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45940.834742476851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45940.834742476851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45940.834742476851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45940.834742476851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45940.834742476851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45940.834742476851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45940.834742476851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45940.834742476851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45940.834742476851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45940.834742476851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45940.834742476851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45940.834742476851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45940.834742476851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45940.834742476851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45940.834742476851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45940.834742476851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45940.834742476851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45940.834742476851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45940.834742476851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45940.834742476851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45940.834742476851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45940.834742476851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45940.834742476851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45940.834742476851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45940.834742476851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45940.834742476851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45940.834742476851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45940.834742476851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45940.834742476851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45940.834742476851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45940.834742476851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45940.834742476851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45940.834742476851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45940.834742476851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45940.834742476851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45940.834742476851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45940.834742476851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45940.834742476851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45940.834742476851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45940.834742476851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45940.834742476851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45940.834742476851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45940.834742476851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45940.834742476851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45940.834742476851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45940.834742476851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45940.834742476851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45940.834742476851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45940.834742476851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45940.834742476851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45940.834742476851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45940.834742476851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45940.834742476851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45940.834742476851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45940.834742476851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45940.834742476851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45940.834742476851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45940.834742476851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45940.834742476851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45940.834742476851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45940.834742476851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45940.834742476851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45940.834742476851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45940.834742476851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45940.834742476851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45940.834742476851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45940.834742476851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45940.834742476851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45940.834742476851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45940.834742476851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45940.834742476851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45940.834742476851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45940.834742476851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45940.834742476851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45940.834742476851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45940.834742476851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45940.834742476851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45940.834742476851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45940.834742476851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45940.834742476851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45940.834742476851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45940.834742476851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45940.834742476851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45940.834742476851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45940.834742476851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45940.834742476851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45940.834742476851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45940.834742476851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45940.834742476851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45940.834742476851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45940.834742476851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45940.834742476851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45940.834742476851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45940.834742476851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45940.834742476851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45940.834742476851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45940.834742476851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45940.834742476851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45940.834742476851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45940.834742476851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45940.834742476851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45940.834742476851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45940.834742476851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45940.834742476851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45940.834742476851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45940.834742476851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45940.834742476851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45940.834742476851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45940.834742476851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45940.834742476851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45940.834742476851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45940.834742476851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45940.834742476851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45940.834742476851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45940.834742476851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45940.834742476851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45940.834742476851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45940.834742476851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45940.834742476851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45940.834742476851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45940.834742476851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45940.834742476851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45940.834742476851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45940.834742476851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45940.834742476851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45940.834742476851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45940.834742476851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45940.834742476851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45940.834742476851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45940.834742476851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45940.834742476851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45940.834742476851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45940.834742476851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45940.834742476851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45940.834742476851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45940.834742476851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45940.834742476851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45940.834742476851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45940.834742476851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45940.834742476851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45940.834742476851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45940.834742476851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45940.834742476851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45940.834742476851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45940.834742476851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45940.834742476851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45940.834742476851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45940.834742476851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45940.834742476851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45940.834742476851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45940.834742476851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45940.834742476851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45940.834742476851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45940.834742476851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45940.834742476851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45940.834742476851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45940.834742476851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45940.834742476851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45940.834742476851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45940.834742476851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45940.834742476851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45940.834742476851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45940.834742476851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45940.834742476851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45940.834742476851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45940.834742476851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45940.834742476851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45940.834742476851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45940.834742476851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45940.834742476851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45940.834742476851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45940.834742476851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45940.834742476851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45940.834742476851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45940.834742476851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45940.834742476851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45940.834742476851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45940.834742476851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45940.834742476851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45940.834742476851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45940.834742476851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45940.834742476851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45940.834742476851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45940.834742476851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45940.834742476851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45940.834742476851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45940.834742476851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45940.834742476851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45940.834742476851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45940.834742476851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45940.834742476851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45940.834742476851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45940.834742476851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45940.834742476851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45940.834742476851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45940.834742476851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45940.834742476851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45940.834742476851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45940.834742476851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45940.834742476851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45940.834742476851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45940.834742476851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45940.834742476851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45940.834742476851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45940.834742476851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45940.834742476851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45940.834742476851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45940.834742476851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45940.834742476851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45940.834742476851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45940.834742476851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45940.834742476851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45940.834742476851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45940.834742476851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45940.834742476851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45940.834742476851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45940.834742476851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45940.834742476851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45940.834742476851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45940.834742476851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45940.834742476851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45940.834742476851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45940.834742476851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45940.834742476851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45940.834742476851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45940.834742476851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45940.834742476851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45940.834742476851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45940.834742476851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45940.834742476851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45940.834742476851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45940.834742476851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45940.834742476851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45940.834742476851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45940.834742476851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45940.834742476851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45940.834742476851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45940.834742476851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45940.834742476851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45940.834742476851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45940.834742476851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45940.834742476851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45940.834742476851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45940.834742476851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45940.834742476851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45940.834742476851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45940.834742476851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45940.834742476851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45940.834742476851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45940.834742476851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45940.834742476851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45940.834742476851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45940.834742476851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45940.834742476851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45940.834742476851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45940.834742476851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45940.834742476851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45940.834742476851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45940.834742476851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45940.834742476851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45940.834742476851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45940.834742476851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45940.834742476851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45940.834742476851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45940.834742476851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45940.834742476851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45940.834742476851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45940.834742476851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45940.834742476851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45940.834742476851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45940.834742476851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45940.834742476851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45940.834742476851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45940.834742476851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45940.834742476851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45940.834742476851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45940.834742476851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45940.834742476851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45940.834742476851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45940.834742476851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45940.834742476851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45940.834742476851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45940.834742476851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45940.834742476851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45940.834742476851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45940.834742476851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45940.834742476851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45940.834742476851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45940.834742476851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45940.834742476851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45940.834742476851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45940.834742476851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45940.834742476851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45940.834742476851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45940.834742476851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45940.834742476851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45940.834742476851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45940.834742476851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45940.834742476851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45940.834742476851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45940.834742476851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45940.834742476851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45940.834742476851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45940.834742476851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45940.834742476851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45940.834742476851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45940.834742476851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45940.834742476851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45940.834742476851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45940.834742476851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45940.834742476851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45940.834742476851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45940.834742476851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45940.834742476851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45940.834742476851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45940.834742476851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45940.834742476851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45940.834742476851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45940.834742476851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45940.834742476851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45940.834742476851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45940.834742476851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45940.834742476851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45940.834742476851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45940.834742476851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45940.834742476851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45940.834742476851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45940.834742476851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45940.834742476851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45940.834742476851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45940.834742476851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45940.834742476851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45940.834742476851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45940.834742476851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45940.834742476851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45940.834742476851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45940.834742476851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45940.834742476851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45940.834742476851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45940.834742476851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45940.834742476851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45940.834742476851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45940.834742476851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45940.834742476851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45940.834742476851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45940.834742476851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45940.834742476851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45940.834742476851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45940.834742476851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45940.834742476851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45940.834742476851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45940.834742476851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45940.834742476851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45940.834742476851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45940.834742476851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45940.834742476851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45940.834742476851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45940.834742476851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45940.834742476851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45940.834742476851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45940.834742476851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45940.834742476851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45940.834742476851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45940.834742476851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45940.834742476851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45940.834742476851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45940.834742476851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45940.834742476851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45940.834742476851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45940.834742476851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45940.834742476851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45940.834742476851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45940.834742476851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45940.834742476851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45940.834742476851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45940.834742476851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45940.834742476851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45940.834742476851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45940.834742476851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45940.834742476851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45940.834742476851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45940.834742476851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45940.834742476851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45940.834742476851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45940.834742476851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45940.834742476851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45940.834742476851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45940.834742476851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45940.834742476851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45940.834742476851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45940.834742476851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45940.834742476851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45940.834742476851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45940.834742476851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45940.834742476851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45940.834742476851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45940.834742476851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45940.834742476851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45940.834742476851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45940.834742476851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45940.834742476851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45940.834742476851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45940.834742476851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45940.834742476851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45940.834742476851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45940.834742476851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45940.834742476851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45940.834742476851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45940.834742476851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45940.834742476851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45940.834742476851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45940.834742476851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45940.834742476851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45940.834742476851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45940.834742476851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45940.834742476851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45940.834742476851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45940.834742476851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45940.834742476851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45940.834742476851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45940.834742476851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45940.834742476851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45940.834742476851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45940.834742476851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45940.834742476851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45940.834742476851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45940.834742476851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45940.834742476851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45940.834742476851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45940.834742476851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45940.834742476851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45940.834742476851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45940.834742476851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45940.834742476851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45940.834742476851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45940.834742476851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45940.834742476851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45940.834742476851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45940.834742476851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45940.834742476851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45940.834742476851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45940.834742476851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45940.834742476851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45940.834742476851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45940.834742476851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45940.834742476851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45940.834742476851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45940.834742476851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45940.834742476851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45940.834742476851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45940.834742476851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45940.834742476851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45940.834742476851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45940.834742476851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45940.834742476851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45940.834742476851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45940.834742476851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45940.834742476851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45940.834742476851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45940.834742476851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45940.834742476851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45940.834742476851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45940.834742476851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45940.834742476851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45940.834742476851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45940.834742476851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45940.834742476851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45940.834742476851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45940.834742476851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45940.834742476851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45940.834742476851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45940.834742476851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45940.834742476851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45940.834742476851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45940.834742476851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45940.834742476851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45940.834742476851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45940.834742476851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45940.834742476851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45940.834742476851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45940.834742476851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45940.834742476851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45940.834742476851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45940.834742476851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45940.834742476851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45940.834742476851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45940.834742476851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45940.834742476851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45940.834742476851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45940.834742476851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45940.834742476851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45940.834742476851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45940.834742476851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45940.834742476851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45940.834742476851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45940.834742476851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45940.834742476851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45940.834742476851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45940.834742476851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45940.834742476851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45940.834742476851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45940.834742476851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45940.834742476851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45940.834742476851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45940.834742476851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45940.834742476851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45940.834742476851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45940.834742476851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45940.834742476851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45940.834742476851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45940.834742476851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45940.834742476851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45940.834742476851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45940.834742476851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45940.834742476851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45940.834742476851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45940.834742476851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45940.834742476851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45940.834742476851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45940.834742476851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45940.834742476851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45940.834742476851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45940.834742476851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45940.834742476851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45940.834742476851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45940.834742476851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45940.834742476851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45940.834742476851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45940.834742476851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45940.834742476851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45940.834742476851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45940.834742476851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45940.834742476851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45940.834742476851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45940.834742476851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45940.834742476851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45940.834742476851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45940.834742476851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45940.834742476851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45940.834742476851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45940.834742476851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45940.834742476851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45940.834742476851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45940.834742476851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45940.834742476851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45940.834742476851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45940.834742476851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45940.834742476851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45940.834742476851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45940.834742476851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45940.834742476851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45940.834742476851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45940.834742476851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45940.834742476851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45940.834742476851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45940.834742476851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45940.834742476851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45940.834742476851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45940.834742476851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45940.834742476851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45940.834742476851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45940.834742476851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45940.834742476851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45940.834742476851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45940.834742476851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45940.834742476851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45940.834742476851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45940.834742476851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45940.834742476851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45940.834742476851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45940.834742476851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45940.834742476851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45940.834742476851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45940.834742476851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45940.834742476851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45940.834742476851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45940.834742476851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45940.834742476851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45940.834742476851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45940.834742476851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45940.834742476851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45940.834742476851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45940.834742476851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45940.834742476851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45940.834742476851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45940.834742476851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45940.834742476851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45940.834742476851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45940.834742476851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45940.834742476851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45940.834742476851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45940.834742476851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45940.834742476851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45940.834742476851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45940.834742476851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45940.834742476851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45940.834742476851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45940.834742476851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45940.834742476851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45940.834742476851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45940.834742476851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45940.834742476851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45940.834742476851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45940.834742476851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45940.834742476851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45940.834742476851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45940.834742476851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45940.834742476851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45940.834742476851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45940.834742476851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45940.834742476851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45940.834742476851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45940.834742476851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45940.834742476851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45940.834742476851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45940.834742476851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45940.834742476851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45940.834742476851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45940.834742476851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45940.834742476851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45940.834742476851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45940.834742476851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45940.834742476851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45940.834742476851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45940.834742476851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45940.834742476851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45940.834742476851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45940.834742476851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45940.834742476851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45940.834742476851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45940.834742476851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45940.834742476851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45940.834742476851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45940.834742476851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45940.834742476851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45940.834742476851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45940.834742476851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45940.834742476851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45940.834742476851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45940.834742476851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45940.834742476851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45940.834742476851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45940.834742476851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45940.834742476851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45940.834742476851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45940.834742476851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45940.834742476851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45940.834742476851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45940.834742476851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45940.834742476851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45940.834742476851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45940.834742476851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45940.834742476851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45940.834742476851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45940.834742476851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45940.834742476851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45940.834742476851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45940.834742476851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45940.834742476851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45940.834742476851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45940.834742476851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45940.834742476851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45940.834742476851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45940.834742476851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45940.834742476851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45940.834742476851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45940.834742476851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45940.834742476851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45940.834742476851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45940.834742476851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45940.834742476851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45940.834742476851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45940.834742476851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45940.834742476851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45940.834742476851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45940.834742476851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45940.834742476851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45940.834742476851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45940.834742476851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45940.834742476851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45940.834742476851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45940.834742476851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45940.834742476851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45940.834742476851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45940.834742476851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45940.834742476851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45940.834742476851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45940.834742476851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45940.834742476851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45940.834742476851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45940.834742476851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45940.834742476851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45940.834742476851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45940.834742476851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45940.834742476851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45940.834742476851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45940.834742476851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45940.834742476851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45940.834742476851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45940.834742476851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45940.834742476851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45940.834742476851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45940.834742476851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45940.834742476851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45940.834742476851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45940.834742476851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45940.834742476851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45940.834742476851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45940.834742476851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45940.834742476851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45940.834742476851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45940.834742476851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45940.834742476851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45940.834742476851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45940.834742476851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45940.834742476851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45940.834742476851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45940.834742476851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45940.834742476851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45940.834742476851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45940.834742476851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45940.834742476851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45940.834742476851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45940.834742476851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45940.834742476851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45940.834742476851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45940.834742476851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45940.834742476851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45940.834742476851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45940.834742476851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45940.834742476851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45940.834742476851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45940.834742476851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45940.834742476851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45940.834742476851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45940.834742476851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45940.834742476851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45940.834742476851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45940.834742476851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45940.834742476851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45940.834742476851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45940.834742476851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45940.834742476851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45940.834742476851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45940.834742476851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45940.834742476851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45940.834742476851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45940.834742476851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45940.834742476851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45940.834742476851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45940.834742476851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45940.834742476851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45940.834742476851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45940.834742476851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45940.834742476851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45940.834742476851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45940.834742476851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45940.834742476851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45940.834742476851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45940.834742476851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45940.834742476851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45940.834742476851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45940.834742476851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45940.834742476851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45940.834742476851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45940.834742476851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45940.834742476851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45940.834742476851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45940.834742476851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45940.834742476851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45940.834742476851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45940.834742476851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45940.834742476851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45940.834742476851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45940.834742476851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45940.834742476851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45940.834742476851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45940.834742476851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45940.834742476851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45940.834742476851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45940.834742476851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45940.834742476851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45940.834742476851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45940.834742476851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45940.834742476851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45940.834742476851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45940.834742476851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45940.834742476851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45940.834742476851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45940.834742476851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45940.834742476851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45940.834742476851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45940.834742476851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45940.834742476851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45940.834742476851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45940.834742476851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45940.834742476851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45940.834742476851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45940.834742476851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45940.834742476851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45940.834742476851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45940.834742476851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45940.834742476851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45940.834742476851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45940.834742476851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45940.834742476851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45940.834742476851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45940.834742476851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45940.834742476851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45940.834742476851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45940.834742476851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45940.834742476851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45940.834742476851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45940.834742476851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45940.834742476851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45940.834742476851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45940.834742476851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45940.834742476851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45940.834742476851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45940.834742476851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45940.834742476851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45940.834742476851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45940.834742476851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45940.834742476851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45940.834742476851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45940.834742476851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45940.834742476851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45940.834742476851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45940.834742476851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45940.834742476851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45940.834742476851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45940.834742476851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45940.834742476851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45940.834742476851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45940.834742476851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45940.834742476851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45940.834742476851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45940.834742476851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45940.834742476851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45940.834742476851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45940.834742476851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45940.834742476851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45940.834742476851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45940.834742476851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45940.834742476851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45940.834742476851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45940.834742476851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45940.834742476851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45940.834742476851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45940.834742476851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45940.834742476851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45940.834742476851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45940.834742476851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45940.834742476851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45940.834742476851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45940.834742476851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45940.834742476851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45940.834742476851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45940.834742476851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45940.834742476851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45940.834742476851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45940.834742476851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45940.834742476851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45940.834742476851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45940.834742476851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45940.834742476851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45940.834742476851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45940.834742476851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45940.834742476851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45940.834742476851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45940.834742476851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45940.834742476851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45940.834742476851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45940.834742476851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45940.834742476851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45940.834742476851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45940.834742476851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45940.834742476851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45940.834742476851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45940.834742476851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45940.834742476851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45940.834742476851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45940.834742476851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45940.834742476851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45940.834742476851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45940.834742476851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45940.834742476851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45940.834742476851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45940.834742476851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45940.834742476851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45940.834742476851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45940.834742476851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45940.834742476851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45940.834742476851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45940.834742476851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45940.834742476851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45940.834742476851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45940.834742476851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45940.834742476851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45940.834742476851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45940.834742476851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45940.834742476851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45940.834742476851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45940.834742476851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45940.834742476851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45940.834742476851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45940.834742476851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45940.834742476851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45940.834742476851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45940.834742476851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45940.834742476851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45940.834742476851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45940.834742476851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45940.834742476851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45940.834742476851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45940.834742476851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45940.834742476851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45940.834742476851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45940.834742476851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45940.834742476851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45940.834742476851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45940.834742476851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45940.834742476851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45940.834742476851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45940.834742476851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45940.834742476851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45940.834742476851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45940.834742476851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45940.834742476851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45940.834742476851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45940.834742476851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45940.834742476851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45940.834742476851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45940.834742476851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45940.834742476851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45940.834742476851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45940.834742476851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45940.834742476851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45940.834742476851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45940.834742476851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45940.834742476851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45940.834742476851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45940.834742476851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45940.834742476851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45940.834742476851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45940.834742476851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45940.834742476851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45940.834742476851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45940.834742476851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45940.834742476851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45940.834742476851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45940.834742476851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45940.834742476851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45940.834742476851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45940.834742476851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45940.834742476851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45940.834742476851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45940.834742476851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45940.834742476851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45940.834742476851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45940.834742476851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45940.834742476851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45940.834742476851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45940.834742476851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45940.834742476851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45940.834742476851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45940.834742476851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45940.834742476851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45940.834742476851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45940.834742476851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45940.834742476851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45940.834742476851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45940.834742476851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45940.834742476851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45940.834742476851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45940.834742476851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45940.834742476851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45940.834742476851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45940.834742476851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45940.834742476851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45940.834742476851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45940.834742476851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45940.834742476851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45940.834742476851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45940.834742476851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45940.834742476851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45940.834742476851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45940.834742476851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45940.834742476851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45940.834742476851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45940.834742476851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45940.834742476851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45940.834742476851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45940.834742476851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45940.834742476851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45940.834742476851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45940.834742476851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45940.834742476851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45940.834742476851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45940.834742476851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45940.834742476851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45940.834742476851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45940.834742476851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45940.834742476851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45940.834742476851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45940.834742476851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45940.834742476851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45940.834742476851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45940.834742476851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45940.834742476851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45940.834742476851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45940.834742476851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45940.834742476851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45940.834742476851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45940.834742476851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45940.834742476851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45940.834742476851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45940.834742476851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45940.834742476851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45940.834742476851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45940.834742476851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45940.834742476851</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7"/>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237.35402488425461</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22114</v>
      </c>
      <c r="E3" s="104" t="s">
        <v>38964</v>
      </c>
      <c r="F3" s="131">
        <v>45940.810590277775</v>
      </c>
      <c r="G3" s="132">
        <f ca="1">IFERROR(NOW()-F3,"")</f>
        <v>2.4152199075615499E-2</v>
      </c>
      <c r="H3" s="131">
        <v>45940.804722222223</v>
      </c>
      <c r="I3" s="127" t="str">
        <f>IFERROR(VLOOKUP(D3,DB!A:F,6,0),"")</f>
        <v>SCECO</v>
      </c>
      <c r="J3" s="127" t="str">
        <f>IFERROR(VLOOKUP(D3,DB!A:G,7,0),"")</f>
        <v>Vandalized</v>
      </c>
      <c r="K3" s="133" t="s">
        <v>39057</v>
      </c>
      <c r="L3" s="129" t="str">
        <f>IFERROR(VLOOKUP(D3,DB!A:I,9,0),"")</f>
        <v>Latis</v>
      </c>
    </row>
    <row r="4" spans="1:16" ht="15" customHeight="1">
      <c r="A4" s="127"/>
      <c r="B4" s="127" t="str">
        <f>IFERROR(VLOOKUP(D4,DB!A:K,11,0),"")</f>
        <v/>
      </c>
      <c r="C4" s="128"/>
      <c r="D4" s="129"/>
      <c r="E4" s="104"/>
      <c r="F4" s="131"/>
      <c r="G4" s="132">
        <f ca="1">IFERROR(NOW()-F4,"")</f>
        <v>45940.834742476851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45940.834742476851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45940.834742476851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45940.834742476851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45940.834742476851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45940.834742476851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45940.834742476851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45940.834742476851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45940.834742476851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45940.834742476851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45940.834742476851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99"/>
      <c r="E15" s="104"/>
      <c r="F15" s="131"/>
      <c r="G15" s="132">
        <f ca="1">IFERROR(NOW()-F15,"")</f>
        <v>45940.834742476851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45940.834742476851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45940.834742476851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45940.834742476851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99"/>
      <c r="E19" s="104"/>
      <c r="F19" s="131"/>
      <c r="G19" s="132">
        <f ca="1">IFERROR(NOW()-F19,"")</f>
        <v>45940.834742476851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45940.834742476851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45940.834742476851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45940.834742476851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45940.834742476851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45940.834742476851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45940.834742476851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45940.834742476851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45940.834742476851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45940.834742476851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45940.834742476851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45940.834742476851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45940.834742476851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45940.834742476851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45940.834742476851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45940.834742476851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45940.834742476851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45940.834742476851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45940.834742476851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45940.834742476851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45940.834742476851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45940.834742476851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45940.834742476851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45940.834742476851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45940.834742476851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45940.834742476851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45940.834742476851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45940.834742476851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45940.834742476851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45940.834742476851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45940.834742476851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45940.834742476851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45940.834742476851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45940.834742476851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45940.834742476851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45940.834742476851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45940.834742476851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45940.834742476851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45940.834742476851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45940.834742476851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45940.834742476851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45940.834742476851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45940.834742476851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45940.834742476851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45940.834742476851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45940.834742476851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45940.834742476851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45940.834742476851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45940.834742476851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45940.834742476851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45940.834742476851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45940.834742476851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45940.834742476851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45940.834742476851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45940.834742476851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45940.834742476851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45940.834742476851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45940.834742476851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45940.834742476851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45940.834742476851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45940.834742476851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45940.834742476851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45940.834742476851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45940.834742476851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45940.834742476851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45940.834742476851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45940.834742476851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45940.834742476851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45940.834742476851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45940.834742476851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45940.834742476851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45940.834742476851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45940.834742476851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45940.834742476851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45940.834742476851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45940.834742476851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45940.834742476851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45940.834742476851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45940.834742476851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45940.834742476851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45940.834742476851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45940.834742476851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45940.834742476851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45940.834742476851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45940.834742476851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45940.834742476851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45940.834742476851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45940.834742476851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45940.834742476851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45940.834742476851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45940.834742476851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45940.834742476851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45940.834742476851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45940.834742476851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45940.834742476851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45940.834742476851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45940.834742476851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45940.834742476851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45940.834742476851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45940.834742476851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45940.834742476851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45940.834742476851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45940.834742476851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45940.834742476851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45940.834742476851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45940.834742476851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45940.834742476851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45940.834742476851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45940.834742476851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45940.834742476851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45940.834742476851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45940.834742476851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45940.834742476851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45940.834742476851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45940.834742476851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45940.834742476851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45940.834742476851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45940.834742476851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45940.834742476851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45940.834742476851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45940.834742476851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45940.834742476851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45940.834742476851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45940.834742476851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45940.834742476851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45940.834742476851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45940.834742476851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45940.834742476851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45940.834742476851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45940.834742476851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45940.834742476851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45940.834742476851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45940.834742476851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45940.834742476851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45940.834742476851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45940.834742476851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45940.834742476851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45940.834742476851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45940.834742476851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45940.834742476851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45940.834742476851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45940.834742476851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45940.834742476851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45940.834742476851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45940.834742476851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45940.834742476851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45940.834742476851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45940.834742476851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45940.834742476851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45940.834742476851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45940.834742476851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45940.834742476851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45940.834742476851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45940.834742476851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45940.834742476851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45940.834742476851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45940.834742476851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45940.834742476851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45940.834742476851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45940.834742476851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45940.834742476851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45940.834742476851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45940.834742476851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45940.834742476851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45940.834742476851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45940.834742476851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45940.834742476851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45940.834742476851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45940.834742476851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45940.834742476851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45940.834742476851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45940.834742476851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45940.834742476851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45940.834742476851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45940.834742476851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45940.834742476851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45940.834742476851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45940.834742476851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45940.834742476851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45940.834742476851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45940.834742476851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45940.834742476851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45940.834742476851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45940.834742476851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45940.834742476851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45940.834742476851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45940.834742476851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45940.834742476851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45940.834742476851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45940.834742476851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45940.834742476851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45940.834742476851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45940.834742476851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45940.834742476851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45940.834742476851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45940.834742476851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45940.834742476851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45940.834742476851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45940.834742476851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45940.834742476851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45940.834742476851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45940.834742476851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45940.834742476851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45940.834742476851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45940.834742476851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45940.834742476851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45940.834742476851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45940.834742476851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45940.834742476851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45940.834742476851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45940.834742476851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45940.834742476851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45940.834742476851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45940.834742476851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45940.834742476851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45940.834742476851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45940.834742476851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45940.834742476851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45940.834742476851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45940.834742476851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45940.834742476851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45940.834742476851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45940.834742476851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45940.834742476851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45940.834742476851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45940.834742476851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45940.834742476851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45940.834742476851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45940.834742476851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45940.834742476851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45940.834742476851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45940.834742476851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45940.834742476851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45940.834742476851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45940.834742476851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45940.834742476851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45940.834742476851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45940.834742476851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45940.834742476851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45940.834742476851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45940.834742476851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45940.834742476851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45940.834742476851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45940.834742476851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45940.834742476851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45940.834742476851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45940.834742476851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45940.834742476851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45940.834742476851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45940.834742476851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45940.834742476851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45940.834742476851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45940.834742476851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45940.834742476851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45940.834742476851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45940.834742476851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45940.834742476851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45940.834742476851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45940.834742476851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45940.834742476851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45940.834742476851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45940.834742476851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45940.834742476851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45940.834742476851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45940.834742476851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45940.834742476851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45940.834742476851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45940.834742476851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45940.834742476851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45940.834742476851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45940.834742476851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45940.834742476851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45940.834742476851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45940.834742476851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45940.834742476851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45940.834742476851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45940.834742476851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45940.834742476851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45940.834742476851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45940.834742476851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45940.834742476851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45940.834742476851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45940.834742476851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45940.834742476851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45940.834742476851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45940.834742476851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45940.834742476851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45940.834742476851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45940.834742476851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45940.834742476851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45940.834742476851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45940.834742476851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45940.834742476851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45940.834742476851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45940.834742476851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45940.834742476851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45940.834742476851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45940.834742476851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45940.834742476851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45940.834742476851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45940.834742476851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45940.834742476851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45940.834742476851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45940.834742476851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45940.834742476851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45940.834742476851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45940.834742476851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45940.834742476851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45940.834742476851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45940.834742476851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45940.834742476851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45940.834742476851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45940.834742476851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45940.834742476851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45940.834742476851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45940.834742476851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45940.834742476851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45940.834742476851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45940.834742476851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45940.834742476851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45940.834742476851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45940.834742476851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45940.834742476851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45940.834742476851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45940.834742476851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45940.834742476851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45940.834742476851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45940.834742476851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45940.834742476851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45940.834742476851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45940.834742476851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45940.834742476851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45940.834742476851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45940.834742476851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45940.834742476851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45940.834742476851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45940.834742476851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45940.834742476851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45940.834742476851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45940.834742476851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45940.834742476851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45940.834742476851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45940.834742476851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45940.834742476851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45940.834742476851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45940.834742476851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45940.834742476851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45940.834742476851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45940.834742476851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45940.834742476851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45940.834742476851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45940.834742476851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45940.834742476851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45940.834742476851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45940.834742476851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45940.834742476851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45940.834742476851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45940.834742476851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45940.834742476851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45940.834742476851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45940.834742476851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45940.834742476851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45940.834742476851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45940.834742476851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45940.834742476851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45940.834742476851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45940.834742476851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45940.834742476851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45940.834742476851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45940.834742476851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45940.834742476851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45940.834742476851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45940.834742476851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45940.834742476851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45940.834742476851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45940.834742476851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45940.834742476851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45940.834742476851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45940.834742476851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45940.834742476851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45940.834742476851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45940.834742476851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45940.834742476851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45940.834742476851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45940.834742476851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45940.834742476851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45940.834742476851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45940.834742476851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45940.834742476851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45940.834742476851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45940.834742476851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45940.834742476851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45940.834742476851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45940.834742476851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45940.834742476851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45940.834742476851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45940.834742476851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45940.834742476851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45940.834742476851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45940.834742476851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45940.834742476851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45940.834742476851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45940.834742476851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45940.834742476851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45940.834742476851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45940.834742476851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45940.834742476851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45940.834742476851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45940.834742476851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45940.834742476851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45940.834742476851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45940.834742476851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45940.834742476851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45940.834742476851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45940.834742476851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45940.834742476851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45940.834742476851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45940.834742476851</v>
      </c>
      <c r="H436" s="131"/>
      <c r="I436" s="127" t="str">
        <f>IFERROR(VLOOKUP(D436,DB!A:F,6,0),"")</f>
        <v/>
      </c>
      <c r="J436" s="127" t="str">
        <f>IFERROR(VLOOKUP(D436,DB!A:G,7,0),"")</f>
        <v/>
      </c>
      <c r="K436" s="133"/>
      <c r="L436" s="129" t="str">
        <f>IFERROR(VLOOKUP(D436,DB!A:I,9,0),"")</f>
        <v/>
      </c>
    </row>
    <row r="437" spans="1:12" ht="15" customHeight="1">
      <c r="A437" s="134"/>
      <c r="B437" s="134" t="str">
        <f>IFERROR(VLOOKUP(D437,DB!A:K,11,0),"")</f>
        <v/>
      </c>
      <c r="C437" s="135"/>
      <c r="D437" s="136"/>
      <c r="E437" s="137"/>
      <c r="F437" s="138"/>
      <c r="G437" s="139">
        <f ca="1">IFERROR(NOW()-F437,"")</f>
        <v>45940.834742476851</v>
      </c>
      <c r="H437" s="138"/>
      <c r="I437" s="134" t="str">
        <f>IFERROR(VLOOKUP(D437,DB!A:F,6,0),"")</f>
        <v/>
      </c>
      <c r="J437" s="134" t="str">
        <f>IFERROR(VLOOKUP(D437,DB!A:G,7,0),"")</f>
        <v/>
      </c>
      <c r="K437" s="140"/>
      <c r="L437" s="136" t="str">
        <f>IFERROR(VLOOKUP(D437,DB!A:I,9,0),"")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2">
        <f ca="1">IFERROR(NOW()-F2,"")</f>
        <v>49.002682291662495</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62">
        <f t="shared" ref="G3" ca="1" si="0">IFERROR(NOW()-F3,"")</f>
        <v>14.64586516203417</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t="shared" ref="G4:G7" ca="1" si="1">IFERROR(NOW()-F4,"")</f>
        <v>45940.834742476851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45940.834742476851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45940.834742476851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45940.834742476851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45940.834742476851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45940.834742476851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45940.834742476851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45940.834742476851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45940.834742476851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45940.834742476851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45940.834742476851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45940.834742476851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45940.834742476851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45940.834742476851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45940.834742476851</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45940.834742476851</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45940.834742476851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45940.834742476851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45940.834742476851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45940.834742476851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45940.834742476851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45940.834742476851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45940.834742476851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45940.834742476851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45940.834742476851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45940.834742476851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45940.834742476851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45940.834742476851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45940.834742476851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45940.834742476851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45940.834742476851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45940.834742476851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45940.834742476851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45940.834742476851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45940.834742476851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45940.834742476851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45940.834742476851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45940.834742476851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45940.834742476851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45940.834742476851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45940.834742476851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45940.834742476851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45940.834742476851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45940.834742476851</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45940.834742476851</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45940.834742476851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45940.834742476851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45940.834742476851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45940.834742476851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45940.834742476851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45940.834742476851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45940.834742476851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45940.834742476851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45940.834742476851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45940.834742476851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45940.834742476851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45940.834742476851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45940.834742476851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45940.834742476851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45940.834742476851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45940.834742476851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45940.834742476851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45940.834742476851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45940.834742476851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45940.834742476851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45940.834742476851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45940.834742476851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45940.834742476851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45940.834742476851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45940.834742476851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45940.834742476851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45940.834742476851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45940.834742476851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45940.834742476851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45940.834742476851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45940.834742476851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45940.834742476851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45940.834742476851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45940.834742476851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45940.834742476851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45940.834742476851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45940.834742476851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45940.834742476851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45940.834742476851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45940.834742476851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45940.834742476851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45940.834742476851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45940.834742476851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45940.834742476851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45940.834742476851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45940.834742476851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45940.834742476851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45940.834742476851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45940.834742476851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45940.834742476851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45940.834742476851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45940.834742476851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45940.834742476851</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45940.834742476851</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7"/>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14.061895254628325</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1.3056799768528435</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6.9537702546294895</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45939.858101851853</v>
      </c>
      <c r="G5" s="151">
        <f ca="1">IFERROR(NOW()-F5,"-")</f>
        <v>0.97664062499825377</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39070</v>
      </c>
      <c r="B6" s="157" t="str">
        <f>IFERROR(VLOOKUP(D6,DB!A:K,11,0),"")</f>
        <v>R6</v>
      </c>
      <c r="C6" s="157">
        <v>1</v>
      </c>
      <c r="D6" s="156" t="s">
        <v>33325</v>
      </c>
      <c r="E6" s="156" t="s">
        <v>38964</v>
      </c>
      <c r="F6" s="113">
        <v>45940.650752314818</v>
      </c>
      <c r="G6" s="162">
        <f ca="1">IFERROR(NOW()-F6,"-")</f>
        <v>0.18399016203329666</v>
      </c>
      <c r="H6" s="113">
        <v>45940.45071759259</v>
      </c>
      <c r="I6" s="157" t="str">
        <f>IFERROR(VLOOKUP(D6,DB!A:F,6,0),"")</f>
        <v>Generator-SG</v>
      </c>
      <c r="J6" s="157" t="str">
        <f>IFERROR(VLOOKUP(D6,DB!A:G,7,0),"")</f>
        <v>Vandalized</v>
      </c>
      <c r="K6" s="160" t="s">
        <v>39071</v>
      </c>
      <c r="L6" s="158" t="str">
        <f>IFERROR(VLOOKUP(D6,DB!A:I,9,0),"")</f>
        <v>Latis</v>
      </c>
    </row>
    <row r="7" spans="1:16383" ht="31.5" customHeight="1">
      <c r="A7" s="110" t="s">
        <v>39072</v>
      </c>
      <c r="B7" s="157" t="str">
        <f>IFERROR(VLOOKUP(D7,DB!A:K,11,0),"")</f>
        <v>R6</v>
      </c>
      <c r="C7" s="157">
        <v>5</v>
      </c>
      <c r="D7" s="156" t="s">
        <v>38885</v>
      </c>
      <c r="E7" s="156" t="s">
        <v>38964</v>
      </c>
      <c r="F7" s="113">
        <v>45940.785937499997</v>
      </c>
      <c r="G7" s="162">
        <f ca="1">IFERROR(NOW()-F7,"-")</f>
        <v>4.8804976853716653E-2</v>
      </c>
      <c r="H7" s="113">
        <v>45940.779016203705</v>
      </c>
      <c r="I7" s="157" t="str">
        <f>IFERROR(VLOOKUP(D7,DB!A:F,6,0),"")</f>
        <v>SCECO</v>
      </c>
      <c r="J7" s="157" t="str">
        <f>IFERROR(VLOOKUP(D7,DB!A:G,7,0),"")</f>
        <v>Good</v>
      </c>
      <c r="K7" s="160" t="s">
        <v>39073</v>
      </c>
      <c r="L7" s="158" t="str">
        <f>IFERROR(VLOOKUP(D7,DB!A:I,9,0),"")</f>
        <v>Latis</v>
      </c>
    </row>
    <row r="8" spans="1:16383" ht="31.5" customHeight="1">
      <c r="A8" s="110" t="s">
        <v>39074</v>
      </c>
      <c r="B8" s="157" t="str">
        <f>IFERROR(VLOOKUP(D8,DB!A:K,11,0),"")</f>
        <v>R6</v>
      </c>
      <c r="C8" s="157">
        <v>1</v>
      </c>
      <c r="D8" s="156" t="s">
        <v>33328</v>
      </c>
      <c r="E8" s="156" t="s">
        <v>39045</v>
      </c>
      <c r="F8" s="113">
        <v>45940.799201388887</v>
      </c>
      <c r="G8" s="162">
        <f ca="1">IFERROR(NOW()-F8,"-")</f>
        <v>3.5541087963792961E-2</v>
      </c>
      <c r="H8" s="113">
        <v>45940.793576388889</v>
      </c>
      <c r="I8" s="157" t="str">
        <f>IFERROR(VLOOKUP(D8,DB!A:F,6,0),"")</f>
        <v>SCECO</v>
      </c>
      <c r="J8" s="157" t="str">
        <f>IFERROR(VLOOKUP(D8,DB!A:G,7,0),"")</f>
        <v>Good</v>
      </c>
      <c r="K8" s="160" t="s">
        <v>39075</v>
      </c>
      <c r="L8" s="158" t="str">
        <f>IFERROR(VLOOKUP(D8,DB!A:I,9,0),"")</f>
        <v>Latis</v>
      </c>
    </row>
    <row r="9" spans="1:16383" ht="31.5" customHeight="1">
      <c r="A9" s="110"/>
      <c r="B9" s="157" t="str">
        <f>IFERROR(VLOOKUP(D9,DB!A:K,11,0),"")</f>
        <v/>
      </c>
      <c r="C9" s="157"/>
      <c r="D9" s="165"/>
      <c r="E9" s="156"/>
      <c r="F9" s="113"/>
      <c r="G9" s="162">
        <f ca="1">IFERROR(NOW()-F9,"-")</f>
        <v>45940.834742476851</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62">
        <f ca="1">IFERROR(NOW()-F10,"-")</f>
        <v>45940.834742476851</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8"/>
      <c r="F11" s="113"/>
      <c r="G11" s="162">
        <f ca="1">IFERROR(NOW()-F11,"-")</f>
        <v>45940.834742476851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7"/>
      <c r="E12" s="158"/>
      <c r="F12" s="113"/>
      <c r="G12" s="159">
        <f ca="1">IFERROR(NOW()-F12,"-")</f>
        <v>45940.834742476851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7"/>
      <c r="E13" s="158"/>
      <c r="F13" s="113"/>
      <c r="G13" s="159">
        <f ca="1">IFERROR(NOW()-F13,"-")</f>
        <v>45940.834742476851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45940.834742476851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45940.834742476851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45940.834742476851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45940.834742476851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45940.834742476851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45940.834742476851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45940.834742476851</v>
      </c>
      <c r="H20" s="113"/>
      <c r="I20" s="157" t="str">
        <f>IFERROR(VLOOKUP(D20,DB!A:F,6,0),"")</f>
        <v/>
      </c>
      <c r="J20" s="157" t="str">
        <f>IFERROR(VLOOKUP(D20,DB!A:G,7,0),"")</f>
        <v/>
      </c>
      <c r="K20" s="160"/>
      <c r="L20" s="158" t="str">
        <f>IFERROR(VLOOKUP(D20,DB!A:I,9,0),"")</f>
        <v/>
      </c>
    </row>
    <row r="21" spans="1:12" ht="31.5" customHeight="1">
      <c r="A21" s="110"/>
      <c r="B21" s="109" t="str">
        <f>IFERROR(VLOOKUP(D21,DB!A:K,11,0),"")</f>
        <v/>
      </c>
      <c r="C21" s="111"/>
      <c r="D21" s="109"/>
      <c r="E21" s="112"/>
      <c r="F21" s="113"/>
      <c r="G21" s="81">
        <f ca="1">IFERROR(NOW()-F21,"-")</f>
        <v>45940.834742476851</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45940.834742476851</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45940.834742476851</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45940.834742476851</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45940.834742476851</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45940.834742476851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45940.834742476851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45940.834742476851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45940.834742476851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45940.834742476851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45940.834742476851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45940.834742476851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45940.834742476851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45940.834742476851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45940.834742476851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45940.834742476851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45940.834742476851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45940.834742476851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45940.834742476851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45940.834742476851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45940.834742476851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45940.834742476851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45940.834742476851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45940.834742476851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45940.834742476851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45940.834742476851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45940.834742476851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45940.834742476851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45940.834742476851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45940.834742476851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45940.834742476851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45940.834742476851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45940.834742476851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45940.834742476851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45940.834742476851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45940.834742476851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45940.834742476851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45940.834742476851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45940.834742476851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45940.834742476851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45940.834742476851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45940.834742476851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45940.834742476851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45940.834742476851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45940.834742476851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45940.834742476851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45940.834742476851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45940.834742476851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45940.834742476851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45940.834742476851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45940.834742476851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45940.834742476851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45940.834742476851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45940.834742476851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45940.834742476851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45940.834742476851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45940.834742476851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45940.834742476851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45940.834742476851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45940.834742476851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45940.834742476851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45940.834742476851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45940.834742476851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45940.834742476851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45940.834742476851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45940.834742476851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45940.834742476851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45940.834742476851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45940.834742476851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45940.834742476851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45940.834742476851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45940.834742476851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45940.834742476851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45940.834742476851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45940.834742476851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45940.834742476851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45940.834742476851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45940.834742476851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45940.834742476851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45940.834742476851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45940.834742476851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45940.834742476851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45940.834742476851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45940.834742476851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45940.834742476851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45940.834742476851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45940.834742476851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45940.834742476851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45940.834742476851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45940.834742476851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45940.834742476851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45940.834742476851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45940.834742476851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45940.834742476851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45940.834742476851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45940.834742476851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45940.834742476851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45940.834742476851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45940.834742476851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45940.834742476851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45940.834742476851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45940.834742476851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45940.834742476851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45940.834742476851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45940.834742476851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45940.834742476851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45940.834742476851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45940.834742476851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45940.834742476851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45940.834742476851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45940.834742476851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45940.834742476851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45940.834742476851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45940.834742476851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45940.834742476851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45940.834742476851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45940.834742476851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45940.834742476851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45940.834742476851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45940.834742476851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45940.834742476851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45940.834742476851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45940.834742476851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45940.834742476851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45940.834742476851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45940.834742476851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45940.834742476851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45940.834742476851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45940.834742476851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45940.834742476851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45940.834742476851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45940.834742476851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45940.834742476851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45940.834742476851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45940.834742476851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45940.834742476851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45940.834742476851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45940.834742476851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45940.834742476851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45940.834742476851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45940.834742476851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45940.834742476851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45940.834742476851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45940.834742476851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45940.834742476851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45940.834742476851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45940.834742476851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45940.834742476851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45940.834742476851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45940.834742476851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45940.834742476851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45940.834742476851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45940.834742476851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45940.834742476851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45940.834742476851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45940.834742476851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45940.834742476851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45940.834742476851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45940.834742476851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45940.834742476851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45940.834742476851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45940.834742476851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45940.834742476851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45940.834742476851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45940.834742476851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45940.834742476851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45940.834742476851</v>
      </c>
      <c r="H187" s="113"/>
      <c r="I187" s="109" t="str">
        <f>IFERROR(VLOOKUP(D187,DB!A:F,6,0),"")</f>
        <v/>
      </c>
      <c r="J187" s="108" t="str">
        <f>IFERROR(VLOOKUP(D187,DB!A:G,7,0),"")</f>
        <v/>
      </c>
      <c r="K187" s="114"/>
      <c r="L187" s="115" t="str">
        <f>IFERROR(VLOOKUP(D187,DB!A:I,9,0),"")</f>
        <v/>
      </c>
    </row>
  </sheetData>
  <dataValidations count="2">
    <dataValidation allowBlank="1" showInputMessage="1" showErrorMessage="1" sqref="E1" xr:uid="{380493DB-286A-4683-AF55-C78F04945A49}"/>
    <dataValidation type="list" allowBlank="1" showInputMessage="1" showErrorMessage="1" sqref="E3 E5:E18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2025-10-10T17:04:03Z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